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3" activeTab="6"/>
  </bookViews>
  <sheets>
    <sheet name="Izvještaj o izvršenju fin. plan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7" r:id="rId7"/>
    <sheet name="List1" sheetId="8" r:id="rId8"/>
    <sheet name="List2" sheetId="9" r:id="rId9"/>
  </sheets>
  <definedNames/>
  <calcPr fullCalcOnLoad="1"/>
</workbook>
</file>

<file path=xl/sharedStrings.xml><?xml version="1.0" encoding="utf-8"?>
<sst xmlns="http://schemas.openxmlformats.org/spreadsheetml/2006/main" count="438" uniqueCount="221">
  <si>
    <t/>
  </si>
  <si>
    <t>Račun / opis</t>
  </si>
  <si>
    <t>Izvršenje 2021.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</si>
  <si>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</si>
  <si>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</si>
  <si>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</si>
  <si>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</si>
  <si>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</si>
  <si>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</si>
  <si>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</si>
  <si>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</si>
  <si>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</si>
  <si>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</si>
  <si>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</si>
  <si>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</si>
  <si>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</si>
  <si>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</si>
  <si>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</si>
  <si>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</si>
  <si>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</si>
  <si>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</si>
  <si>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</si>
  <si>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</si>
  <si>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</si>
  <si>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</si>
  <si>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</si>
  <si>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</si>
  <si>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</si>
  <si>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</si>
  <si>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</si>
  <si>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</si>
  <si>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</si>
  <si>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</si>
  <si>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</si>
  <si>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</si>
  <si>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</si>
  <si>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</si>
  <si>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</si>
  <si>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</si>
  <si>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</si>
  <si>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</si>
  <si>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</si>
  <si>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</si>
  <si>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</si>
  <si>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</si>
  <si>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</si>
  <si>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</si>
  <si>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</si>
  <si>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</si>
  <si>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</si>
  <si>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3223 Energija</t>
  </si>
  <si>
    <t xml:space="preserve">3224 Materijal i dijelovi za tekuće i investicijsko održavanje                                           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</si>
  <si>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</si>
  <si>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</si>
  <si>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</si>
  <si>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</si>
  <si>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</si>
  <si>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</si>
  <si>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</si>
  <si>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</si>
  <si>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</si>
  <si>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</si>
  <si>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</si>
  <si>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</si>
  <si>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</si>
  <si>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</si>
  <si>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</si>
  <si>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</si>
  <si>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</si>
  <si>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3299 Ostali nespomenuti rashodi poslovanja</t>
  </si>
  <si>
    <t>34 Financijski rashodi</t>
  </si>
  <si>
    <t>343 Ostali financijski rashodi</t>
  </si>
  <si>
    <t>3431 Bankarske usluge i usluge platnog prometa</t>
  </si>
  <si>
    <t>422 Postrojenja i oprema</t>
  </si>
  <si>
    <t>4221 Uredska oprema i namještaj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</si>
  <si>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</si>
  <si>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</si>
  <si>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</si>
  <si>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</si>
  <si>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1.0. Opći prihodi i primici</t>
  </si>
  <si>
    <t xml:space="preserve"> SVEUKUPNI RASHODI</t>
  </si>
  <si>
    <t>Rashodi prema funkcijskoj klasifikaciji</t>
  </si>
  <si>
    <t>Račun/Opis</t>
  </si>
  <si>
    <t>Izvršenje 2020</t>
  </si>
  <si>
    <t>Izvorni plan 2021</t>
  </si>
  <si>
    <t>Izvršenje 2021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</si>
  <si>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</si>
  <si>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</si>
  <si>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</si>
  <si>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</si>
  <si>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</si>
  <si>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</si>
  <si>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</si>
  <si>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B. RAČUN ZADUŽIVANJA FINANCIRANJA</t>
  </si>
  <si>
    <t xml:space="preserve"> NETO FINANCIRANJE</t>
  </si>
  <si>
    <t xml:space="preserve">9 Vlastiti izvori                                                                                     </t>
  </si>
  <si>
    <t>92 Rezultat poslovanja</t>
  </si>
  <si>
    <t>922 Višak/manjak prihoda</t>
  </si>
  <si>
    <t xml:space="preserve"> KORIŠTENJE SREDSTAVA IZ PRETHODNIH GODINA</t>
  </si>
  <si>
    <t>Račun financiranja prema izvorima</t>
  </si>
  <si>
    <t xml:space="preserve"> UKUPNI PRIMICI</t>
  </si>
  <si>
    <t>7. Namjenski primici od zaduživanja</t>
  </si>
  <si>
    <t>7.0. Namjenski primici od zaduživanja</t>
  </si>
  <si>
    <t xml:space="preserve"> UKUPNI IZDACI</t>
  </si>
  <si>
    <t>1. Opći prihodi i primici</t>
  </si>
  <si>
    <t>1.0. Opći prihodi i primici</t>
  </si>
  <si>
    <t>Indeks 2/1</t>
  </si>
  <si>
    <t>UKUPNO RASHODI I IZDATCI</t>
  </si>
  <si>
    <t>Izvršenje po programskoj klasifikaciji</t>
  </si>
  <si>
    <t>Organizacijska klasifikacija</t>
  </si>
  <si>
    <t>Izvori</t>
  </si>
  <si>
    <t>Projekt/Aktivnost</t>
  </si>
  <si>
    <t>VRSTA RASHODA I IZDATAKA</t>
  </si>
  <si>
    <t>323</t>
  </si>
  <si>
    <t>Rashodi za usluge</t>
  </si>
  <si>
    <t>3237</t>
  </si>
  <si>
    <t>Intelektualne i osobne usluge</t>
  </si>
  <si>
    <t>329</t>
  </si>
  <si>
    <t>Ostali nespomenuti rashodi poslovanja</t>
  </si>
  <si>
    <t>3299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</si>
  <si>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</si>
  <si>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</si>
  <si>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</si>
  <si>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</si>
  <si>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</si>
  <si>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</si>
  <si>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</si>
  <si>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</si>
  <si>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</si>
  <si>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</si>
  <si>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</si>
  <si>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</si>
  <si>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3293</t>
  </si>
  <si>
    <t>Reprezentacija</t>
  </si>
  <si>
    <t>3294</t>
  </si>
  <si>
    <t>Članarine i norme</t>
  </si>
  <si>
    <t>343</t>
  </si>
  <si>
    <t>Ostali financijski rashodi</t>
  </si>
  <si>
    <t>322</t>
  </si>
  <si>
    <t>Rashodi za materijal i energiju</t>
  </si>
  <si>
    <t>3224</t>
  </si>
  <si>
    <t xml:space="preserve">Materijal i dijelovi za tekuće i investicijsko održavanje                                           </t>
  </si>
  <si>
    <t>3223</t>
  </si>
  <si>
    <t>Energija</t>
  </si>
  <si>
    <t>3232</t>
  </si>
  <si>
    <t>Usluge tekućeg i investicijskog održavanja</t>
  </si>
  <si>
    <t>3234</t>
  </si>
  <si>
    <t>Komunalne usluge</t>
  </si>
  <si>
    <t>422</t>
  </si>
  <si>
    <t>Postrojenja i oprema</t>
  </si>
  <si>
    <t>312</t>
  </si>
  <si>
    <t>Ostali rashodi za zaposlene</t>
  </si>
  <si>
    <t>3121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</si>
  <si>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</si>
  <si>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</si>
  <si>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</si>
  <si>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</si>
  <si>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</si>
  <si>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</si>
  <si>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</si>
  <si>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</si>
  <si>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</si>
  <si>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</si>
  <si>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3238</t>
  </si>
  <si>
    <t>Računalne usluge</t>
  </si>
  <si>
    <t>3239</t>
  </si>
  <si>
    <t>Ostale usluge</t>
  </si>
  <si>
    <t>3431</t>
  </si>
  <si>
    <t>Bankarske usluge i usluge platnog prometa</t>
  </si>
  <si>
    <t>4221</t>
  </si>
  <si>
    <t>Uredska oprema i namještaj</t>
  </si>
  <si>
    <t xml:space="preserve">Naknade troškova osobama izvan radnog odnosa                                                        </t>
  </si>
  <si>
    <t>3236</t>
  </si>
  <si>
    <t>Zdravstvene i veterinarske usluge</t>
  </si>
  <si>
    <t>Osnovna glazbena škola "Krsto Odak" Drniš</t>
  </si>
  <si>
    <t xml:space="preserve">Izvještaj o izvršenju financijskog plana </t>
  </si>
  <si>
    <t xml:space="preserve">67 Prihodi iz nadležnog proračuna </t>
  </si>
  <si>
    <t>671 Prihodi iz nadležnog proračuna za financiranje redovne djelatnosti</t>
  </si>
  <si>
    <t>6711 Prihodi iz nadležnog proračuna za financiranje rashoda poslovanja</t>
  </si>
  <si>
    <t>Izvor 4. Prihodi za posebne namjene</t>
  </si>
  <si>
    <t>Izvor 4.3. Ostali prihodi za posebne namjene</t>
  </si>
  <si>
    <t>Izvor 5. Pomoći</t>
  </si>
  <si>
    <t>Izvor 5.2. Ostale pomoći</t>
  </si>
  <si>
    <t>Izvor 1.2. Sredstva za DEC funkcije</t>
  </si>
  <si>
    <t>GLAVA 05002 OSNOVNE ŠKOLE</t>
  </si>
  <si>
    <t>Izvor 4.3.Ostali prihodi za posebne namjene</t>
  </si>
  <si>
    <t>Izvor4301 OŠ Prihodi za posebne namjene</t>
  </si>
  <si>
    <t>Program: OSNOVNO I SREDNJOŠKOLSKO OBRAZOVANJE</t>
  </si>
  <si>
    <t xml:space="preserve">A1007-06 </t>
  </si>
  <si>
    <t>Aktivnost: OSNOVNOŠLKOLSKO OBRAZOVANJE - STANDARD</t>
  </si>
  <si>
    <t>RAZDJEL 5000R - UPRAVNI ODJEL ZA PROSVJETU, ZNANOST, KULTURU, SPORT I NOVE TEHNOLOGIJE</t>
  </si>
  <si>
    <t>Program</t>
  </si>
  <si>
    <t>Aktivnost</t>
  </si>
  <si>
    <t>Izvor 1.2. OŠ Sredstva za DEC funkcije</t>
  </si>
  <si>
    <t>Izvor 12 Sredstva za financiranje decentraliziranih funkcija</t>
  </si>
  <si>
    <t>Rashodi poslovanja</t>
  </si>
  <si>
    <t>Materijalni rashodi</t>
  </si>
  <si>
    <t>1007-07 OSNOVNOŠKOLSKO OBRAZOVANJE - OPERATIVNI PLAN</t>
  </si>
  <si>
    <t>1007-08 PODIZANJE KVALITETE I STANDARDA KROZ AKTIVNOSTI OSNOVNIH ŠKOLA</t>
  </si>
  <si>
    <t>GLAVA 05004 DJELATNOST OSNOVNIH I SREDNJIH ŠKOLA IZVAN PRORAČUNA ŠKZ</t>
  </si>
  <si>
    <t>Program: 1007 OSNOVNO I SREDNJEŠKOLSKO OBRAZOVANJE</t>
  </si>
  <si>
    <t>A1007-58</t>
  </si>
  <si>
    <t>Aktivnost: REDOVNA DJELATNOST ŠKOLA ( EVIDENCIJSKI PRIHODI )</t>
  </si>
  <si>
    <t>Izvor 5201 Pomoći iz proračuna</t>
  </si>
  <si>
    <t>Plaće za prekovremeni rad</t>
  </si>
  <si>
    <t>Za razdoblje od 01.01.2022. do 31.12.2022.</t>
  </si>
  <si>
    <t>Izvorni plan 2022.</t>
  </si>
  <si>
    <t>Izvršenje 2022.</t>
  </si>
  <si>
    <t>3113 Plaće za prekovremeni rad</t>
  </si>
  <si>
    <t>Izvorni plan 2022</t>
  </si>
  <si>
    <t>Izvršenje 2022</t>
  </si>
  <si>
    <t>Usluge promidžbe i informiranja</t>
  </si>
  <si>
    <t>Izvor 52 Pomoći iz proračuna</t>
  </si>
  <si>
    <t>Potprogram</t>
  </si>
  <si>
    <t>K1007-69 KAPITALNA ULAGANJA I NABAVA OPREME U OSNOVNOM ŠKOLSTVU</t>
  </si>
  <si>
    <t>Rashodi za dodatna ulaganja na nefinancijskoj imovini</t>
  </si>
  <si>
    <t>Dodatna ulaganja na građevinskim objektima</t>
  </si>
  <si>
    <t>451 Dodatna ulaganja na građevinskim objektima</t>
  </si>
  <si>
    <t>4511 Dodatna ulaganja na građevinskim objektima</t>
  </si>
  <si>
    <t>Izvor 5.2 Pomoći iz proračuna</t>
  </si>
  <si>
    <t>Izvor 1.2 Sredstva za financiranje decentraliziranih funkcija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</si>
</sst>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00000"/>
    <numFmt numFmtId="177" formatCode="#,##0.0000"/>
    <numFmt numFmtId="178" formatCode="#,##0.00;\-#,##0.00;0.00"/>
    <numFmt numFmtId="179" formatCode="&quot;Da&quot;;&quot;Da&quot;;&quot;Ne&quot;"/>
    <numFmt numFmtId="180" formatCode="&quot;True&quot;;&quot;True&quot;;&quot;False&quot;"/>
    <numFmt numFmtId="181" formatCode="&quot;Uključeno&quot;;&quot;Uključeno&quot;;&quot;Isključeno&quot;"/>
    <numFmt numFmtId="182" formatCode="[$¥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 vertical="top"/>
      <protection/>
    </xf>
  </cellStyleXfs>
  <cellXfs count="23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11" borderId="0" xfId="0" applyFont="1" applyFill="1" applyAlignment="1">
      <alignment/>
    </xf>
    <xf numFmtId="4" fontId="0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0" fontId="1" fillId="11" borderId="0" xfId="0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1" fillId="5" borderId="0" xfId="0" applyFont="1" applyFill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11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/>
      <protection/>
    </xf>
    <xf numFmtId="4" fontId="1" fillId="5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0" fontId="1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2" fillId="37" borderId="0" xfId="0" applyFont="1" applyFill="1" applyAlignment="1">
      <alignment horizontal="left"/>
    </xf>
    <xf numFmtId="0" fontId="2" fillId="37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74" fontId="1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2" fillId="37" borderId="0" xfId="0" applyFont="1" applyFill="1" applyAlignment="1">
      <alignment horizontal="left"/>
    </xf>
    <xf numFmtId="0" fontId="2" fillId="37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6" borderId="0" xfId="0" applyFont="1" applyFill="1" applyAlignment="1">
      <alignment horizontal="center"/>
    </xf>
    <xf numFmtId="0" fontId="2" fillId="37" borderId="0" xfId="0" applyFont="1" applyFill="1" applyBorder="1" applyAlignment="1" applyProtection="1">
      <alignment/>
      <protection/>
    </xf>
    <xf numFmtId="4" fontId="2" fillId="37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Border="1" applyAlignment="1" applyProtection="1">
      <alignment/>
      <protection/>
    </xf>
    <xf numFmtId="0" fontId="0" fillId="11" borderId="0" xfId="0" applyFill="1" applyAlignment="1">
      <alignment/>
    </xf>
    <xf numFmtId="4" fontId="0" fillId="11" borderId="0" xfId="0" applyNumberFormat="1" applyFont="1" applyFill="1" applyBorder="1" applyAlignment="1" applyProtection="1">
      <alignment horizontal="right"/>
      <protection/>
    </xf>
    <xf numFmtId="4" fontId="0" fillId="11" borderId="0" xfId="0" applyNumberFormat="1" applyFon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Alignment="1">
      <alignment/>
    </xf>
    <xf numFmtId="0" fontId="1" fillId="11" borderId="0" xfId="0" applyFont="1" applyFill="1" applyBorder="1" applyAlignment="1" applyProtection="1">
      <alignment/>
      <protection/>
    </xf>
    <xf numFmtId="4" fontId="0" fillId="33" borderId="0" xfId="0" applyNumberFormat="1" applyFont="1" applyFill="1" applyAlignment="1">
      <alignment/>
    </xf>
    <xf numFmtId="0" fontId="1" fillId="5" borderId="0" xfId="0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Alignment="1">
      <alignment/>
    </xf>
    <xf numFmtId="4" fontId="1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ill="1" applyAlignment="1">
      <alignment/>
    </xf>
    <xf numFmtId="0" fontId="0" fillId="11" borderId="0" xfId="0" applyFont="1" applyFill="1" applyBorder="1" applyAlignment="1" applyProtection="1">
      <alignment/>
      <protection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9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4" fontId="1" fillId="36" borderId="0" xfId="0" applyNumberFormat="1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4" fontId="4" fillId="18" borderId="0" xfId="0" applyNumberFormat="1" applyFont="1" applyFill="1" applyBorder="1" applyAlignment="1" applyProtection="1">
      <alignment horizontal="right"/>
      <protection/>
    </xf>
    <xf numFmtId="4" fontId="1" fillId="18" borderId="0" xfId="0" applyNumberFormat="1" applyFont="1" applyFill="1" applyBorder="1" applyAlignment="1" applyProtection="1">
      <alignment horizontal="right"/>
      <protection/>
    </xf>
    <xf numFmtId="4" fontId="0" fillId="18" borderId="0" xfId="0" applyNumberFormat="1" applyFill="1" applyAlignment="1">
      <alignment/>
    </xf>
    <xf numFmtId="0" fontId="1" fillId="36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6" borderId="0" xfId="0" applyFont="1" applyFill="1" applyAlignment="1">
      <alignment horizontal="center"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7" borderId="0" xfId="0" applyFont="1" applyFill="1" applyAlignment="1">
      <alignment horizontal="center"/>
    </xf>
    <xf numFmtId="174" fontId="2" fillId="37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37" borderId="0" xfId="0" applyFont="1" applyFill="1" applyBorder="1" applyAlignment="1" applyProtection="1">
      <alignment/>
      <protection/>
    </xf>
    <xf numFmtId="4" fontId="2" fillId="37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6" borderId="0" xfId="0" applyFont="1" applyFill="1" applyAlignment="1">
      <alignment horizontal="center"/>
    </xf>
    <xf numFmtId="0" fontId="2" fillId="37" borderId="0" xfId="0" applyFont="1" applyFill="1" applyBorder="1" applyAlignment="1" applyProtection="1">
      <alignment/>
      <protection/>
    </xf>
    <xf numFmtId="4" fontId="2" fillId="37" borderId="0" xfId="0" applyNumberFormat="1" applyFont="1" applyFill="1" applyBorder="1" applyAlignment="1" applyProtection="1">
      <alignment horizontal="right"/>
      <protection/>
    </xf>
    <xf numFmtId="174" fontId="2" fillId="37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4" fontId="1" fillId="38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74" fontId="1" fillId="40" borderId="0" xfId="0" applyNumberFormat="1" applyFont="1" applyFill="1" applyBorder="1" applyAlignment="1" applyProtection="1">
      <alignment horizontal="right"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4" fontId="5" fillId="42" borderId="0" xfId="0" applyNumberFormat="1" applyFont="1" applyFill="1" applyBorder="1" applyAlignment="1" applyProtection="1">
      <alignment horizontal="right"/>
      <protection/>
    </xf>
    <xf numFmtId="0" fontId="5" fillId="42" borderId="0" xfId="0" applyFont="1" applyFill="1" applyBorder="1" applyAlignment="1" applyProtection="1">
      <alignment horizontal="left"/>
      <protection/>
    </xf>
    <xf numFmtId="0" fontId="5" fillId="42" borderId="0" xfId="0" applyFont="1" applyFill="1" applyBorder="1" applyAlignment="1" applyProtection="1">
      <alignment horizontal="left"/>
      <protection/>
    </xf>
    <xf numFmtId="4" fontId="1" fillId="8" borderId="0" xfId="0" applyNumberFormat="1" applyFont="1" applyFill="1" applyBorder="1" applyAlignment="1" applyProtection="1">
      <alignment horizontal="right"/>
      <protection/>
    </xf>
    <xf numFmtId="4" fontId="1" fillId="8" borderId="0" xfId="0" applyNumberFormat="1" applyFont="1" applyFill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9" borderId="0" xfId="0" applyFont="1" applyFill="1" applyAlignment="1">
      <alignment horizontal="center"/>
    </xf>
    <xf numFmtId="0" fontId="1" fillId="39" borderId="0" xfId="0" applyFont="1" applyFill="1" applyBorder="1" applyAlignment="1" applyProtection="1">
      <alignment horizontal="left"/>
      <protection/>
    </xf>
    <xf numFmtId="0" fontId="1" fillId="43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43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4" fontId="1" fillId="43" borderId="0" xfId="0" applyNumberFormat="1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0" fontId="1" fillId="44" borderId="0" xfId="0" applyFont="1" applyFill="1" applyBorder="1" applyAlignment="1" applyProtection="1">
      <alignment horizontal="lef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Border="1" applyAlignment="1" applyProtection="1">
      <alignment horizontal="left"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174" fontId="1" fillId="11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Alignment="1">
      <alignment/>
    </xf>
    <xf numFmtId="0" fontId="5" fillId="12" borderId="0" xfId="0" applyFont="1" applyFill="1" applyBorder="1" applyAlignment="1" applyProtection="1">
      <alignment horizontal="left"/>
      <protection/>
    </xf>
    <xf numFmtId="0" fontId="0" fillId="12" borderId="0" xfId="0" applyFill="1" applyBorder="1" applyAlignment="1">
      <alignment/>
    </xf>
    <xf numFmtId="4" fontId="1" fillId="11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/>
    </xf>
    <xf numFmtId="0" fontId="0" fillId="12" borderId="0" xfId="0" applyFont="1" applyFill="1" applyBorder="1" applyAlignment="1" applyProtection="1">
      <alignment horizontal="left"/>
      <protection/>
    </xf>
    <xf numFmtId="0" fontId="0" fillId="12" borderId="0" xfId="0" applyFill="1" applyAlignment="1">
      <alignment/>
    </xf>
    <xf numFmtId="4" fontId="1" fillId="12" borderId="0" xfId="0" applyNumberFormat="1" applyFont="1" applyFill="1" applyBorder="1" applyAlignment="1" applyProtection="1">
      <alignment horizontal="right"/>
      <protection/>
    </xf>
    <xf numFmtId="0" fontId="1" fillId="12" borderId="0" xfId="0" applyFont="1" applyFill="1" applyAlignment="1">
      <alignment/>
    </xf>
    <xf numFmtId="174" fontId="1" fillId="12" borderId="0" xfId="0" applyNumberFormat="1" applyFont="1" applyFill="1" applyBorder="1" applyAlignment="1" applyProtection="1">
      <alignment horizontal="right"/>
      <protection/>
    </xf>
    <xf numFmtId="0" fontId="0" fillId="11" borderId="0" xfId="0" applyFill="1" applyAlignment="1">
      <alignment/>
    </xf>
    <xf numFmtId="0" fontId="5" fillId="12" borderId="0" xfId="0" applyFont="1" applyFill="1" applyBorder="1" applyAlignment="1" applyProtection="1">
      <alignment horizontal="left"/>
      <protection/>
    </xf>
    <xf numFmtId="4" fontId="5" fillId="12" borderId="0" xfId="0" applyNumberFormat="1" applyFont="1" applyFill="1" applyBorder="1" applyAlignment="1" applyProtection="1">
      <alignment horizontal="right"/>
      <protection/>
    </xf>
    <xf numFmtId="4" fontId="5" fillId="34" borderId="0" xfId="0" applyNumberFormat="1" applyFont="1" applyFill="1" applyBorder="1" applyAlignment="1" applyProtection="1">
      <alignment horizontal="right"/>
      <protection/>
    </xf>
    <xf numFmtId="4" fontId="1" fillId="11" borderId="0" xfId="0" applyNumberFormat="1" applyFont="1" applyFill="1" applyAlignment="1">
      <alignment/>
    </xf>
    <xf numFmtId="4" fontId="1" fillId="12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 wrapText="1"/>
      <protection/>
    </xf>
    <xf numFmtId="0" fontId="1" fillId="5" borderId="0" xfId="0" applyFont="1" applyFill="1" applyBorder="1" applyAlignment="1" applyProtection="1">
      <alignment horizontal="left"/>
      <protection/>
    </xf>
    <xf numFmtId="4" fontId="1" fillId="5" borderId="0" xfId="0" applyNumberFormat="1" applyFont="1" applyFill="1" applyBorder="1" applyAlignment="1" applyProtection="1">
      <alignment horizontal="right"/>
      <protection/>
    </xf>
    <xf numFmtId="4" fontId="1" fillId="5" borderId="0" xfId="0" applyNumberFormat="1" applyFont="1" applyFill="1" applyBorder="1" applyAlignment="1" applyProtection="1">
      <alignment horizontal="right" wrapText="1"/>
      <protection/>
    </xf>
    <xf numFmtId="4" fontId="1" fillId="5" borderId="0" xfId="0" applyNumberFormat="1" applyFont="1" applyFill="1" applyAlignment="1">
      <alignment wrapText="1"/>
    </xf>
    <xf numFmtId="0" fontId="1" fillId="0" borderId="0" xfId="0" applyFont="1" applyBorder="1" applyAlignment="1" applyProtection="1">
      <alignment horizontal="left" wrapText="1"/>
      <protection/>
    </xf>
    <xf numFmtId="0" fontId="1" fillId="18" borderId="0" xfId="0" applyFont="1" applyFill="1" applyBorder="1" applyAlignment="1" applyProtection="1">
      <alignment horizontal="left" wrapText="1"/>
      <protection/>
    </xf>
    <xf numFmtId="4" fontId="1" fillId="18" borderId="0" xfId="0" applyNumberFormat="1" applyFont="1" applyFill="1" applyBorder="1" applyAlignment="1" applyProtection="1">
      <alignment horizontal="right" wrapText="1"/>
      <protection/>
    </xf>
    <xf numFmtId="4" fontId="1" fillId="12" borderId="0" xfId="0" applyNumberFormat="1" applyFont="1" applyFill="1" applyBorder="1" applyAlignment="1" applyProtection="1">
      <alignment horizontal="right" wrapText="1"/>
      <protection/>
    </xf>
    <xf numFmtId="4" fontId="1" fillId="12" borderId="0" xfId="0" applyNumberFormat="1" applyFont="1" applyFill="1" applyAlignment="1">
      <alignment wrapText="1"/>
    </xf>
    <xf numFmtId="4" fontId="1" fillId="5" borderId="0" xfId="0" applyNumberFormat="1" applyFont="1" applyFill="1" applyBorder="1" applyAlignment="1" applyProtection="1">
      <alignment horizontal="right"/>
      <protection/>
    </xf>
    <xf numFmtId="0" fontId="1" fillId="5" borderId="0" xfId="0" applyFont="1" applyFill="1" applyAlignment="1">
      <alignment/>
    </xf>
    <xf numFmtId="0" fontId="1" fillId="8" borderId="0" xfId="0" applyFont="1" applyFill="1" applyBorder="1" applyAlignment="1" applyProtection="1">
      <alignment horizontal="left"/>
      <protection/>
    </xf>
    <xf numFmtId="0" fontId="1" fillId="8" borderId="0" xfId="0" applyFont="1" applyFill="1" applyAlignment="1">
      <alignment/>
    </xf>
    <xf numFmtId="4" fontId="0" fillId="0" borderId="0" xfId="0" applyNumberFormat="1" applyFont="1" applyBorder="1" applyAlignment="1" applyProtection="1">
      <alignment horizontal="right" wrapText="1"/>
      <protection/>
    </xf>
    <xf numFmtId="4" fontId="0" fillId="0" borderId="0" xfId="0" applyNumberFormat="1" applyAlignment="1">
      <alignment wrapText="1"/>
    </xf>
    <xf numFmtId="4" fontId="1" fillId="0" borderId="0" xfId="0" applyNumberFormat="1" applyFont="1" applyBorder="1" applyAlignment="1" applyProtection="1">
      <alignment horizontal="right" wrapText="1"/>
      <protection/>
    </xf>
    <xf numFmtId="4" fontId="1" fillId="0" borderId="0" xfId="0" applyNumberFormat="1" applyFont="1" applyAlignment="1">
      <alignment wrapText="1"/>
    </xf>
    <xf numFmtId="0" fontId="5" fillId="34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11" borderId="0" xfId="0" applyFont="1" applyFill="1" applyBorder="1" applyAlignment="1" applyProtection="1">
      <alignment horizontal="left" wrapText="1"/>
      <protection/>
    </xf>
    <xf numFmtId="0" fontId="0" fillId="11" borderId="0" xfId="0" applyFill="1" applyAlignment="1">
      <alignment wrapText="1"/>
    </xf>
    <xf numFmtId="4" fontId="0" fillId="0" borderId="0" xfId="0" applyNumberFormat="1" applyAlignment="1">
      <alignment/>
    </xf>
    <xf numFmtId="174" fontId="0" fillId="34" borderId="0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/>
    </xf>
    <xf numFmtId="0" fontId="1" fillId="12" borderId="0" xfId="0" applyFont="1" applyFill="1" applyAlignment="1">
      <alignment horizontal="right"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0" fillId="33" borderId="0" xfId="0" applyNumberForma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4" fontId="0" fillId="35" borderId="0" xfId="0" applyNumberFormat="1" applyFill="1" applyAlignment="1">
      <alignment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4" fillId="14" borderId="0" xfId="0" applyFont="1" applyFill="1" applyBorder="1" applyAlignment="1" applyProtection="1">
      <alignment wrapText="1"/>
      <protection/>
    </xf>
    <xf numFmtId="0" fontId="0" fillId="14" borderId="0" xfId="0" applyFill="1" applyAlignment="1">
      <alignment wrapText="1"/>
    </xf>
    <xf numFmtId="4" fontId="4" fillId="14" borderId="0" xfId="0" applyNumberFormat="1" applyFont="1" applyFill="1" applyBorder="1" applyAlignment="1" applyProtection="1">
      <alignment horizontal="right"/>
      <protection/>
    </xf>
    <xf numFmtId="0" fontId="0" fillId="14" borderId="0" xfId="0" applyFill="1" applyAlignment="1">
      <alignment/>
    </xf>
    <xf numFmtId="4" fontId="1" fillId="14" borderId="0" xfId="0" applyNumberFormat="1" applyFont="1" applyFill="1" applyBorder="1" applyAlignment="1" applyProtection="1">
      <alignment horizontal="right"/>
      <protection/>
    </xf>
    <xf numFmtId="4" fontId="0" fillId="14" borderId="0" xfId="0" applyNumberFormat="1" applyFill="1" applyAlignment="1">
      <alignment/>
    </xf>
    <xf numFmtId="0" fontId="24" fillId="36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>
      <alignment/>
    </xf>
    <xf numFmtId="4" fontId="24" fillId="36" borderId="0" xfId="0" applyNumberFormat="1" applyFont="1" applyFill="1" applyBorder="1" applyAlignment="1" applyProtection="1">
      <alignment horizontal="right"/>
      <protection/>
    </xf>
    <xf numFmtId="4" fontId="25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Zarez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9">
      <selection activeCell="D39" sqref="D39"/>
    </sheetView>
  </sheetViews>
  <sheetFormatPr defaultColWidth="9.140625" defaultRowHeight="12.75"/>
  <cols>
    <col min="11" max="11" width="5.28125" style="0" customWidth="1"/>
  </cols>
  <sheetData>
    <row r="1" spans="1:5" ht="12.75">
      <c r="A1" s="42" t="s">
        <v>174</v>
      </c>
      <c r="B1" s="42"/>
      <c r="C1" s="42"/>
      <c r="D1" s="42"/>
      <c r="E1" s="42"/>
    </row>
    <row r="2" spans="1:4" ht="12.75">
      <c r="A2" s="39" t="s">
        <v>0</v>
      </c>
      <c r="B2" s="39"/>
      <c r="C2" s="1"/>
      <c r="D2" s="2"/>
    </row>
    <row r="3" spans="1:2" ht="12.75">
      <c r="A3" s="39"/>
      <c r="B3" s="39"/>
    </row>
    <row r="4" spans="1:2" ht="12.75">
      <c r="A4" s="39"/>
      <c r="B4" s="39"/>
    </row>
    <row r="5" spans="1:2" ht="12.75">
      <c r="A5" s="39"/>
      <c r="B5" s="39"/>
    </row>
    <row r="6" spans="1:20" s="3" customFormat="1" ht="18">
      <c r="A6" s="40" t="s">
        <v>175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2.75">
      <c r="A7" s="43" t="s">
        <v>205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2.75">
      <c r="A8" s="44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14" spans="1:21" ht="12.75">
      <c r="A14" s="45" t="s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6" t="s">
        <v>2</v>
      </c>
      <c r="M14" s="39"/>
      <c r="N14" s="46" t="s">
        <v>206</v>
      </c>
      <c r="O14" s="39"/>
      <c r="P14" s="46" t="s">
        <v>207</v>
      </c>
      <c r="Q14" s="39"/>
      <c r="R14" s="45" t="s">
        <v>3</v>
      </c>
      <c r="S14" s="39"/>
      <c r="T14" s="45" t="s">
        <v>4</v>
      </c>
      <c r="U14" s="39"/>
    </row>
    <row r="15" spans="1:21" ht="12.75">
      <c r="A15" s="47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8" t="s">
        <v>6</v>
      </c>
      <c r="M15" s="39"/>
      <c r="N15" s="48" t="s">
        <v>7</v>
      </c>
      <c r="O15" s="39"/>
      <c r="P15" s="48" t="s">
        <v>8</v>
      </c>
      <c r="Q15" s="39"/>
      <c r="R15" s="48" t="s">
        <v>9</v>
      </c>
      <c r="S15" s="39"/>
      <c r="T15" s="48" t="s">
        <v>10</v>
      </c>
      <c r="U15" s="39"/>
    </row>
    <row r="16" spans="1:21" ht="12.75">
      <c r="A16" s="49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50">
        <v>2831950.05</v>
      </c>
      <c r="M16" s="39"/>
      <c r="N16" s="51">
        <v>3005060</v>
      </c>
      <c r="O16" s="39"/>
      <c r="P16" s="50">
        <v>3139718.24</v>
      </c>
      <c r="Q16" s="39"/>
      <c r="R16" s="50">
        <f>PRODUCT(P16/L16*100)</f>
        <v>110.86771251491531</v>
      </c>
      <c r="S16" s="52"/>
      <c r="T16" s="50">
        <f>PRODUCT(P16/N16*100)</f>
        <v>104.48104996239675</v>
      </c>
      <c r="U16" s="52"/>
    </row>
    <row r="17" spans="1:21" ht="12.75">
      <c r="A17" s="49" t="s">
        <v>12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50">
        <v>0</v>
      </c>
      <c r="M17" s="39"/>
      <c r="N17" s="50">
        <v>0</v>
      </c>
      <c r="O17" s="39"/>
      <c r="P17" s="50">
        <v>0</v>
      </c>
      <c r="Q17" s="39"/>
      <c r="R17" s="50">
        <v>0</v>
      </c>
      <c r="S17" s="52"/>
      <c r="T17" s="50">
        <v>0</v>
      </c>
      <c r="U17" s="52"/>
    </row>
    <row r="18" spans="1:21" ht="12.75">
      <c r="A18" s="211" t="s">
        <v>13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3">
        <f>SUM(L16:M17)</f>
        <v>2831950.05</v>
      </c>
      <c r="M18" s="212"/>
      <c r="N18" s="213">
        <f>SUM(N16:O17)</f>
        <v>3005060</v>
      </c>
      <c r="O18" s="212"/>
      <c r="P18" s="213">
        <f>SUM(P16:Q17)</f>
        <v>3139718.24</v>
      </c>
      <c r="Q18" s="212"/>
      <c r="R18" s="213">
        <f>PRODUCT(P18/L18*100)</f>
        <v>110.86771251491531</v>
      </c>
      <c r="S18" s="214"/>
      <c r="T18" s="213">
        <f>PRODUCT(P18/N18*100)</f>
        <v>104.48104996239675</v>
      </c>
      <c r="U18" s="214"/>
    </row>
    <row r="19" spans="1:21" ht="12.75">
      <c r="A19" s="49" t="s">
        <v>14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50">
        <v>2798390.15</v>
      </c>
      <c r="M19" s="39"/>
      <c r="N19" s="50">
        <v>3112000</v>
      </c>
      <c r="O19" s="39"/>
      <c r="P19" s="50">
        <v>3212232.44</v>
      </c>
      <c r="Q19" s="39"/>
      <c r="R19" s="50">
        <f>PRODUCT(P19/L19*100)</f>
        <v>114.78858442951567</v>
      </c>
      <c r="S19" s="52"/>
      <c r="T19" s="50">
        <f>PRODUCT(P19/N19*100)</f>
        <v>103.22083676092544</v>
      </c>
      <c r="U19" s="52"/>
    </row>
    <row r="20" spans="1:21" ht="12.75">
      <c r="A20" s="49" t="s">
        <v>15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50">
        <v>8451.25</v>
      </c>
      <c r="M20" s="39"/>
      <c r="N20" s="50">
        <v>63260</v>
      </c>
      <c r="O20" s="39"/>
      <c r="P20" s="50">
        <v>62859.97</v>
      </c>
      <c r="Q20" s="39"/>
      <c r="R20" s="50">
        <f>PRODUCT(P20/L20*100)</f>
        <v>743.7949415766899</v>
      </c>
      <c r="S20" s="52"/>
      <c r="T20" s="50">
        <f>PRODUCT(P20/N20*100)</f>
        <v>99.36764147960797</v>
      </c>
      <c r="U20" s="52"/>
    </row>
    <row r="21" spans="1:21" ht="12.75">
      <c r="A21" s="211" t="s">
        <v>16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3">
        <f>SUM(L19:M20)</f>
        <v>2806841.4</v>
      </c>
      <c r="M21" s="212"/>
      <c r="N21" s="213">
        <f>SUM(N19:O20)</f>
        <v>3175260</v>
      </c>
      <c r="O21" s="212"/>
      <c r="P21" s="213">
        <f>SUM(P19:Q20)</f>
        <v>3275092.41</v>
      </c>
      <c r="Q21" s="212"/>
      <c r="R21" s="213">
        <f>PRODUCT(P21/L21*100)</f>
        <v>116.68248907829278</v>
      </c>
      <c r="S21" s="214"/>
      <c r="T21" s="213">
        <f>PRODUCT(P21/N21*100)</f>
        <v>103.14407040683282</v>
      </c>
      <c r="U21" s="214"/>
    </row>
    <row r="22" spans="1:21" ht="12.75">
      <c r="A22" s="215" t="s">
        <v>17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7">
        <v>25108.65</v>
      </c>
      <c r="M22" s="216"/>
      <c r="N22" s="217">
        <f>SUM(N18-N21)</f>
        <v>-170200</v>
      </c>
      <c r="O22" s="216"/>
      <c r="P22" s="217">
        <f>SUM(P18-P21)</f>
        <v>-135374.16999999993</v>
      </c>
      <c r="Q22" s="216"/>
      <c r="R22" s="217">
        <f>PRODUCT(P22/L22*100)</f>
        <v>-539.1535188072634</v>
      </c>
      <c r="S22" s="218"/>
      <c r="T22" s="217">
        <f>PRODUCT(P22/N22*100)</f>
        <v>79.53829024676847</v>
      </c>
      <c r="U22" s="218"/>
    </row>
    <row r="23" spans="1:21" ht="12.75">
      <c r="A23" s="47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7" t="s">
        <v>0</v>
      </c>
      <c r="M23" s="39"/>
      <c r="N23" s="47" t="s">
        <v>0</v>
      </c>
      <c r="O23" s="39"/>
      <c r="P23" s="47" t="s">
        <v>0</v>
      </c>
      <c r="Q23" s="39"/>
      <c r="R23" s="47" t="s">
        <v>0</v>
      </c>
      <c r="S23" s="39"/>
      <c r="T23" s="47" t="s">
        <v>0</v>
      </c>
      <c r="U23" s="39"/>
    </row>
    <row r="24" spans="1:21" ht="12.75">
      <c r="A24" s="49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50">
        <v>0</v>
      </c>
      <c r="M24" s="39"/>
      <c r="N24" s="50">
        <v>0</v>
      </c>
      <c r="O24" s="39"/>
      <c r="P24" s="50">
        <v>0</v>
      </c>
      <c r="Q24" s="39"/>
      <c r="R24" s="53">
        <v>0</v>
      </c>
      <c r="S24" s="39"/>
      <c r="T24" s="53">
        <v>0</v>
      </c>
      <c r="U24" s="39"/>
    </row>
    <row r="25" spans="1:21" ht="12.75">
      <c r="A25" s="49" t="s">
        <v>20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50">
        <v>0</v>
      </c>
      <c r="M25" s="39"/>
      <c r="N25" s="50">
        <v>0</v>
      </c>
      <c r="O25" s="39"/>
      <c r="P25" s="50">
        <v>0</v>
      </c>
      <c r="Q25" s="39"/>
      <c r="R25" s="53">
        <v>0</v>
      </c>
      <c r="S25" s="39"/>
      <c r="T25" s="53">
        <v>0</v>
      </c>
      <c r="U25" s="39"/>
    </row>
    <row r="26" spans="1:21" ht="12.75">
      <c r="A26" s="49" t="s">
        <v>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50">
        <v>0</v>
      </c>
      <c r="M26" s="39"/>
      <c r="N26" s="50">
        <v>0</v>
      </c>
      <c r="O26" s="39"/>
      <c r="P26" s="50">
        <v>0</v>
      </c>
      <c r="Q26" s="39"/>
      <c r="R26" s="53">
        <v>0</v>
      </c>
      <c r="S26" s="39"/>
      <c r="T26" s="53">
        <v>0</v>
      </c>
      <c r="U26" s="39"/>
    </row>
    <row r="27" spans="1:21" ht="12.75">
      <c r="A27" s="49" t="s">
        <v>22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50">
        <v>345907.05</v>
      </c>
      <c r="M27" s="39"/>
      <c r="N27" s="50"/>
      <c r="O27" s="39"/>
      <c r="P27" s="50">
        <v>371015.7</v>
      </c>
      <c r="Q27" s="39"/>
      <c r="R27" s="50">
        <f>PRODUCT(P27/L27*100)</f>
        <v>107.25878527193939</v>
      </c>
      <c r="S27" s="52"/>
      <c r="T27" s="53">
        <v>0</v>
      </c>
      <c r="U27" s="39"/>
    </row>
    <row r="28" spans="1:21" ht="12.75">
      <c r="A28" s="49" t="s">
        <v>23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50">
        <v>0</v>
      </c>
      <c r="M28" s="39"/>
      <c r="N28" s="50">
        <v>170200</v>
      </c>
      <c r="O28" s="39"/>
      <c r="P28" s="50">
        <v>-135374.17</v>
      </c>
      <c r="Q28" s="39"/>
      <c r="R28" s="53">
        <v>0</v>
      </c>
      <c r="S28" s="39"/>
      <c r="T28" s="53">
        <v>0</v>
      </c>
      <c r="U28" s="39"/>
    </row>
    <row r="29" spans="1:21" ht="12.75">
      <c r="A29" s="47" t="s">
        <v>24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7" t="s">
        <v>0</v>
      </c>
      <c r="M29" s="39"/>
      <c r="N29" s="47" t="s">
        <v>0</v>
      </c>
      <c r="O29" s="39"/>
      <c r="P29" s="47" t="s">
        <v>0</v>
      </c>
      <c r="Q29" s="39"/>
      <c r="R29" s="47" t="s">
        <v>0</v>
      </c>
      <c r="S29" s="39"/>
      <c r="T29" s="47" t="s">
        <v>0</v>
      </c>
      <c r="U29" s="39"/>
    </row>
    <row r="30" spans="1:21" ht="12.75">
      <c r="A30" s="215" t="s">
        <v>25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7">
        <v>371015.7</v>
      </c>
      <c r="M30" s="216"/>
      <c r="N30" s="217"/>
      <c r="O30" s="216"/>
      <c r="P30" s="217">
        <f>SUM(P27+P28)</f>
        <v>235641.53</v>
      </c>
      <c r="Q30" s="216"/>
      <c r="R30" s="217">
        <f>PRODUCT(P30/L30*100)</f>
        <v>63.51254946893082</v>
      </c>
      <c r="S30" s="218"/>
      <c r="T30" s="219">
        <v>0</v>
      </c>
      <c r="U30" s="216"/>
    </row>
  </sheetData>
  <sheetProtection/>
  <mergeCells count="110">
    <mergeCell ref="A30:K30"/>
    <mergeCell ref="L30:M30"/>
    <mergeCell ref="N30:O30"/>
    <mergeCell ref="P30:Q30"/>
    <mergeCell ref="R30:S30"/>
    <mergeCell ref="T30:U30"/>
    <mergeCell ref="A29:K29"/>
    <mergeCell ref="L29:M29"/>
    <mergeCell ref="N29:O29"/>
    <mergeCell ref="P29:Q29"/>
    <mergeCell ref="R29:S29"/>
    <mergeCell ref="T29:U29"/>
    <mergeCell ref="A28:K28"/>
    <mergeCell ref="L28:M28"/>
    <mergeCell ref="N28:O28"/>
    <mergeCell ref="P28:Q28"/>
    <mergeCell ref="R28:S28"/>
    <mergeCell ref="T28:U28"/>
    <mergeCell ref="A27:K27"/>
    <mergeCell ref="L27:M27"/>
    <mergeCell ref="N27:O27"/>
    <mergeCell ref="P27:Q27"/>
    <mergeCell ref="R27:S27"/>
    <mergeCell ref="T27:U27"/>
    <mergeCell ref="A26:K26"/>
    <mergeCell ref="L26:M26"/>
    <mergeCell ref="N26:O26"/>
    <mergeCell ref="P26:Q26"/>
    <mergeCell ref="R26:S26"/>
    <mergeCell ref="T26:U26"/>
    <mergeCell ref="A25:K25"/>
    <mergeCell ref="L25:M25"/>
    <mergeCell ref="N25:O25"/>
    <mergeCell ref="P25:Q25"/>
    <mergeCell ref="R25:S25"/>
    <mergeCell ref="T25:U25"/>
    <mergeCell ref="A24:K24"/>
    <mergeCell ref="L24:M24"/>
    <mergeCell ref="N24:O24"/>
    <mergeCell ref="P24:Q24"/>
    <mergeCell ref="R24:S24"/>
    <mergeCell ref="T24:U24"/>
    <mergeCell ref="A23:K23"/>
    <mergeCell ref="L23:M23"/>
    <mergeCell ref="N23:O23"/>
    <mergeCell ref="P23:Q23"/>
    <mergeCell ref="R23:S23"/>
    <mergeCell ref="T23:U23"/>
    <mergeCell ref="A22:K22"/>
    <mergeCell ref="L22:M22"/>
    <mergeCell ref="N22:O22"/>
    <mergeCell ref="P22:Q22"/>
    <mergeCell ref="R22:S22"/>
    <mergeCell ref="T22:U22"/>
    <mergeCell ref="A21:K21"/>
    <mergeCell ref="L21:M21"/>
    <mergeCell ref="N21:O21"/>
    <mergeCell ref="P21:Q21"/>
    <mergeCell ref="R21:S21"/>
    <mergeCell ref="T21:U21"/>
    <mergeCell ref="A20:K20"/>
    <mergeCell ref="L20:M20"/>
    <mergeCell ref="N20:O20"/>
    <mergeCell ref="P20:Q20"/>
    <mergeCell ref="R20:S20"/>
    <mergeCell ref="T20:U20"/>
    <mergeCell ref="A19:K19"/>
    <mergeCell ref="L19:M19"/>
    <mergeCell ref="N19:O19"/>
    <mergeCell ref="P19:Q19"/>
    <mergeCell ref="R19:S19"/>
    <mergeCell ref="T19:U19"/>
    <mergeCell ref="A18:K18"/>
    <mergeCell ref="L18:M18"/>
    <mergeCell ref="N18:O18"/>
    <mergeCell ref="P18:Q18"/>
    <mergeCell ref="R18:S18"/>
    <mergeCell ref="T18:U18"/>
    <mergeCell ref="A17:K17"/>
    <mergeCell ref="L17:M17"/>
    <mergeCell ref="N17:O17"/>
    <mergeCell ref="P17:Q17"/>
    <mergeCell ref="R17:S17"/>
    <mergeCell ref="T17:U17"/>
    <mergeCell ref="A16:K16"/>
    <mergeCell ref="L16:M16"/>
    <mergeCell ref="N16:O16"/>
    <mergeCell ref="P16:Q16"/>
    <mergeCell ref="R16:S16"/>
    <mergeCell ref="T16:U16"/>
    <mergeCell ref="A15:K15"/>
    <mergeCell ref="L15:M15"/>
    <mergeCell ref="N15:O15"/>
    <mergeCell ref="P15:Q15"/>
    <mergeCell ref="R15:S15"/>
    <mergeCell ref="T15:U15"/>
    <mergeCell ref="A7:T7"/>
    <mergeCell ref="A8:T8"/>
    <mergeCell ref="A14:K14"/>
    <mergeCell ref="L14:M14"/>
    <mergeCell ref="N14:O14"/>
    <mergeCell ref="P14:Q14"/>
    <mergeCell ref="R14:S14"/>
    <mergeCell ref="T14:U14"/>
    <mergeCell ref="A2:B2"/>
    <mergeCell ref="A3:B3"/>
    <mergeCell ref="A4:B4"/>
    <mergeCell ref="A5:B5"/>
    <mergeCell ref="A6:T6"/>
    <mergeCell ref="A1:E1"/>
  </mergeCells>
  <printOptions/>
  <pageMargins left="0.75" right="0.75" top="1" bottom="1" header="0.5" footer="0.5"/>
  <pageSetup fitToHeight="0" fitToWidth="1"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zoomScalePageLayoutView="0" workbookViewId="0" topLeftCell="A19">
      <selection activeCell="A69" sqref="A69:V69"/>
    </sheetView>
  </sheetViews>
  <sheetFormatPr defaultColWidth="9.140625" defaultRowHeight="12.75"/>
  <cols>
    <col min="10" max="10" width="2.28125" style="0" customWidth="1"/>
    <col min="11" max="11" width="5.57421875" style="0" hidden="1" customWidth="1"/>
    <col min="12" max="12" width="4.57421875" style="0" hidden="1" customWidth="1"/>
    <col min="19" max="19" width="6.8515625" style="0" customWidth="1"/>
    <col min="20" max="20" width="8.28125" style="0" customWidth="1"/>
    <col min="21" max="21" width="6.7109375" style="0" customWidth="1"/>
    <col min="22" max="22" width="8.140625" style="0" customWidth="1"/>
  </cols>
  <sheetData>
    <row r="1" spans="1:5" ht="12.75">
      <c r="A1" s="42" t="s">
        <v>174</v>
      </c>
      <c r="B1" s="42"/>
      <c r="C1" s="42"/>
      <c r="D1" s="42"/>
      <c r="E1" s="42"/>
    </row>
    <row r="2" spans="1:4" ht="12.75">
      <c r="A2" s="39"/>
      <c r="B2" s="39"/>
      <c r="C2" s="1"/>
      <c r="D2" s="2"/>
    </row>
    <row r="3" spans="1:2" ht="12.75">
      <c r="A3" s="39"/>
      <c r="B3" s="39"/>
    </row>
    <row r="4" spans="1:2" ht="12.75">
      <c r="A4" s="39"/>
      <c r="B4" s="39"/>
    </row>
    <row r="5" spans="1:2" ht="12.75">
      <c r="A5" s="39"/>
      <c r="B5" s="39"/>
    </row>
    <row r="6" spans="1:21" s="4" customFormat="1" ht="18">
      <c r="A6" s="56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2.75">
      <c r="A7" s="43" t="s">
        <v>205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2.75">
      <c r="A8" s="44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14" spans="1:22" ht="12.75">
      <c r="A14" s="58" t="s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59" t="s">
        <v>2</v>
      </c>
      <c r="N14" s="39"/>
      <c r="O14" s="59" t="s">
        <v>206</v>
      </c>
      <c r="P14" s="39"/>
      <c r="Q14" s="59" t="s">
        <v>207</v>
      </c>
      <c r="R14" s="39"/>
      <c r="S14" s="58" t="s">
        <v>3</v>
      </c>
      <c r="T14" s="39"/>
      <c r="U14" s="58" t="s">
        <v>4</v>
      </c>
      <c r="V14" s="39"/>
    </row>
    <row r="15" spans="1:22" ht="12.75">
      <c r="A15" s="60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61" t="s">
        <v>6</v>
      </c>
      <c r="N15" s="39"/>
      <c r="O15" s="61" t="s">
        <v>7</v>
      </c>
      <c r="P15" s="39"/>
      <c r="Q15" s="61" t="s">
        <v>8</v>
      </c>
      <c r="R15" s="39"/>
      <c r="S15" s="61" t="s">
        <v>9</v>
      </c>
      <c r="T15" s="39"/>
      <c r="U15" s="61" t="s">
        <v>10</v>
      </c>
      <c r="V15" s="39"/>
    </row>
    <row r="16" spans="1:22" ht="12.75">
      <c r="A16" s="222" t="s">
        <v>11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23">
        <f>SUM(M17+M20+M23+M26)</f>
        <v>2831950.05</v>
      </c>
      <c r="N16" s="212"/>
      <c r="O16" s="223">
        <f>SUM(O17+O20+O23+O26)</f>
        <v>3005060</v>
      </c>
      <c r="P16" s="212"/>
      <c r="Q16" s="223">
        <f>SUM(Q17+Q20+Q23+Q26)</f>
        <v>3139718.2399999998</v>
      </c>
      <c r="R16" s="212"/>
      <c r="S16" s="223">
        <f>PRODUCT(Q16/M16*100)</f>
        <v>110.8677125149153</v>
      </c>
      <c r="T16" s="214"/>
      <c r="U16" s="223">
        <f>PRODUCT(Q16/O16*100)</f>
        <v>104.48104996239675</v>
      </c>
      <c r="V16" s="214"/>
    </row>
    <row r="17" spans="1:22" ht="12.75">
      <c r="A17" s="62" t="s">
        <v>27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63">
        <f>SUM(M18)</f>
        <v>2583873.88</v>
      </c>
      <c r="N17" s="39"/>
      <c r="O17" s="63">
        <f>SUM(O18)</f>
        <v>2720800</v>
      </c>
      <c r="P17" s="39"/>
      <c r="Q17" s="63">
        <f>SUM(Q18)</f>
        <v>2854105.94</v>
      </c>
      <c r="R17" s="39"/>
      <c r="S17" s="63">
        <f aca="true" t="shared" si="0" ref="S17:S71">PRODUCT(Q17/M17*100)</f>
        <v>110.4584075132955</v>
      </c>
      <c r="T17" s="52"/>
      <c r="U17" s="63">
        <f aca="true" t="shared" si="1" ref="U17:U71">PRODUCT(Q17/O17*100)</f>
        <v>104.89951264334019</v>
      </c>
      <c r="V17" s="52"/>
    </row>
    <row r="18" spans="1:22" ht="12.75">
      <c r="A18" s="62" t="s">
        <v>28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3">
        <f>SUM(M19)</f>
        <v>2583873.88</v>
      </c>
      <c r="N18" s="39"/>
      <c r="O18" s="63">
        <f>SUM(O19)</f>
        <v>2720800</v>
      </c>
      <c r="P18" s="39"/>
      <c r="Q18" s="63">
        <f>SUM(Q19)</f>
        <v>2854105.94</v>
      </c>
      <c r="R18" s="39"/>
      <c r="S18" s="63">
        <f t="shared" si="0"/>
        <v>110.4584075132955</v>
      </c>
      <c r="T18" s="52"/>
      <c r="U18" s="63">
        <f t="shared" si="1"/>
        <v>104.89951264334019</v>
      </c>
      <c r="V18" s="52"/>
    </row>
    <row r="19" spans="1:22" ht="12.75">
      <c r="A19" s="39" t="s">
        <v>29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55">
        <v>2583873.88</v>
      </c>
      <c r="N19" s="39"/>
      <c r="O19" s="55">
        <v>2720800</v>
      </c>
      <c r="P19" s="39"/>
      <c r="Q19" s="55">
        <v>2854105.94</v>
      </c>
      <c r="R19" s="39"/>
      <c r="S19" s="63">
        <f t="shared" si="0"/>
        <v>110.4584075132955</v>
      </c>
      <c r="T19" s="52"/>
      <c r="U19" s="63">
        <f t="shared" si="1"/>
        <v>104.89951264334019</v>
      </c>
      <c r="V19" s="52"/>
    </row>
    <row r="20" spans="1:22" ht="12.75">
      <c r="A20" s="62" t="s">
        <v>30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63">
        <f>SUM(M21)</f>
        <v>3.38</v>
      </c>
      <c r="N20" s="39"/>
      <c r="O20" s="63">
        <f>SUM(O21)</f>
        <v>0</v>
      </c>
      <c r="P20" s="39"/>
      <c r="Q20" s="63">
        <f>SUM(Q21)</f>
        <v>0</v>
      </c>
      <c r="R20" s="39"/>
      <c r="S20" s="63">
        <f t="shared" si="0"/>
        <v>0</v>
      </c>
      <c r="T20" s="52"/>
      <c r="U20" s="63">
        <v>0</v>
      </c>
      <c r="V20" s="52"/>
    </row>
    <row r="21" spans="1:22" ht="12.75">
      <c r="A21" s="62" t="s">
        <v>31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63">
        <f>SUM(M22)</f>
        <v>3.38</v>
      </c>
      <c r="N21" s="39"/>
      <c r="O21" s="63">
        <f>SUM(O22)</f>
        <v>0</v>
      </c>
      <c r="P21" s="39"/>
      <c r="Q21" s="63">
        <f>SUM(Q22)</f>
        <v>0</v>
      </c>
      <c r="R21" s="39"/>
      <c r="S21" s="63">
        <f t="shared" si="0"/>
        <v>0</v>
      </c>
      <c r="T21" s="52"/>
      <c r="U21" s="63">
        <v>0</v>
      </c>
      <c r="V21" s="52"/>
    </row>
    <row r="22" spans="1:22" ht="12.75">
      <c r="A22" s="39" t="s">
        <v>32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55">
        <v>3.38</v>
      </c>
      <c r="N22" s="39"/>
      <c r="O22" s="55">
        <v>0</v>
      </c>
      <c r="P22" s="39"/>
      <c r="Q22" s="55">
        <v>0</v>
      </c>
      <c r="R22" s="39"/>
      <c r="S22" s="63">
        <f t="shared" si="0"/>
        <v>0</v>
      </c>
      <c r="T22" s="52"/>
      <c r="U22" s="63">
        <v>0</v>
      </c>
      <c r="V22" s="52"/>
    </row>
    <row r="23" spans="1:22" ht="12.75">
      <c r="A23" s="62" t="s">
        <v>33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63">
        <f>SUM(M24)</f>
        <v>150490</v>
      </c>
      <c r="N23" s="39"/>
      <c r="O23" s="63">
        <f>SUM(O24)</f>
        <v>130000</v>
      </c>
      <c r="P23" s="39"/>
      <c r="Q23" s="63">
        <f>SUM(Q24)</f>
        <v>141820</v>
      </c>
      <c r="R23" s="39"/>
      <c r="S23" s="63">
        <f t="shared" si="0"/>
        <v>94.23881985513988</v>
      </c>
      <c r="T23" s="52"/>
      <c r="U23" s="63">
        <f t="shared" si="1"/>
        <v>109.09230769230768</v>
      </c>
      <c r="V23" s="52"/>
    </row>
    <row r="24" spans="1:22" ht="12.75">
      <c r="A24" s="62" t="s">
        <v>34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63">
        <f>SUM(M25)</f>
        <v>150490</v>
      </c>
      <c r="N24" s="39"/>
      <c r="O24" s="63">
        <f>SUM(O25)</f>
        <v>130000</v>
      </c>
      <c r="P24" s="39"/>
      <c r="Q24" s="63">
        <f>SUM(Q25)</f>
        <v>141820</v>
      </c>
      <c r="R24" s="39"/>
      <c r="S24" s="63">
        <f t="shared" si="0"/>
        <v>94.23881985513988</v>
      </c>
      <c r="T24" s="52"/>
      <c r="U24" s="63">
        <f t="shared" si="1"/>
        <v>109.09230769230768</v>
      </c>
      <c r="V24" s="52"/>
    </row>
    <row r="25" spans="1:22" ht="12.75">
      <c r="A25" s="39" t="s">
        <v>35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55">
        <v>150490</v>
      </c>
      <c r="N25" s="39"/>
      <c r="O25" s="55">
        <v>130000</v>
      </c>
      <c r="P25" s="39"/>
      <c r="Q25" s="55">
        <v>141820</v>
      </c>
      <c r="R25" s="39"/>
      <c r="S25" s="63">
        <f t="shared" si="0"/>
        <v>94.23881985513988</v>
      </c>
      <c r="T25" s="52"/>
      <c r="U25" s="63">
        <f t="shared" si="1"/>
        <v>109.09230769230768</v>
      </c>
      <c r="V25" s="52"/>
    </row>
    <row r="26" spans="1:22" ht="12.75">
      <c r="A26" s="64" t="s">
        <v>176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63">
        <f>SUM(M27)</f>
        <v>97582.79</v>
      </c>
      <c r="N26" s="39"/>
      <c r="O26" s="63">
        <f>SUM(O27)</f>
        <v>154260</v>
      </c>
      <c r="P26" s="39"/>
      <c r="Q26" s="63">
        <f>SUM(Q27)</f>
        <v>143792.3</v>
      </c>
      <c r="R26" s="39"/>
      <c r="S26" s="63">
        <f t="shared" si="0"/>
        <v>147.35415947832604</v>
      </c>
      <c r="T26" s="52"/>
      <c r="U26" s="63">
        <f t="shared" si="1"/>
        <v>93.21424867107481</v>
      </c>
      <c r="V26" s="52"/>
    </row>
    <row r="27" spans="1:22" ht="12.75">
      <c r="A27" s="64" t="s">
        <v>177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63">
        <f>SUM(M28)</f>
        <v>97582.79</v>
      </c>
      <c r="N27" s="39"/>
      <c r="O27" s="63">
        <f>SUM(O28)</f>
        <v>154260</v>
      </c>
      <c r="P27" s="39"/>
      <c r="Q27" s="63">
        <f>SUM(Q28)</f>
        <v>143792.3</v>
      </c>
      <c r="R27" s="39"/>
      <c r="S27" s="63">
        <f t="shared" si="0"/>
        <v>147.35415947832604</v>
      </c>
      <c r="T27" s="52"/>
      <c r="U27" s="63">
        <f t="shared" si="1"/>
        <v>93.21424867107481</v>
      </c>
      <c r="V27" s="52"/>
    </row>
    <row r="28" spans="1:22" ht="12.75">
      <c r="A28" s="65" t="s">
        <v>178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55">
        <v>97582.79</v>
      </c>
      <c r="N28" s="39"/>
      <c r="O28" s="55">
        <v>154260</v>
      </c>
      <c r="P28" s="39"/>
      <c r="Q28" s="55">
        <v>143792.3</v>
      </c>
      <c r="R28" s="39"/>
      <c r="S28" s="63">
        <f t="shared" si="0"/>
        <v>147.35415947832604</v>
      </c>
      <c r="T28" s="52"/>
      <c r="U28" s="63">
        <f t="shared" si="1"/>
        <v>93.21424867107481</v>
      </c>
      <c r="V28" s="52"/>
    </row>
    <row r="29" spans="1:22" ht="12.75">
      <c r="A29" s="222" t="s">
        <v>12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23">
        <v>0</v>
      </c>
      <c r="N29" s="212"/>
      <c r="O29" s="223">
        <v>0</v>
      </c>
      <c r="P29" s="212"/>
      <c r="Q29" s="223">
        <v>0</v>
      </c>
      <c r="R29" s="212"/>
      <c r="S29" s="223">
        <v>0</v>
      </c>
      <c r="T29" s="214"/>
      <c r="U29" s="223">
        <v>0</v>
      </c>
      <c r="V29" s="214"/>
    </row>
    <row r="30" spans="1:22" ht="12.75">
      <c r="A30" s="222" t="s">
        <v>14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23">
        <f>SUM(M31+M39+M66)</f>
        <v>2798390.1500000004</v>
      </c>
      <c r="N30" s="212"/>
      <c r="O30" s="223">
        <f>SUM(O31+O39+O66)</f>
        <v>3112000</v>
      </c>
      <c r="P30" s="212"/>
      <c r="Q30" s="223">
        <f>SUM(Q31+Q39+Q66)</f>
        <v>3212232.4400000004</v>
      </c>
      <c r="R30" s="212"/>
      <c r="S30" s="223">
        <f t="shared" si="0"/>
        <v>114.78858442951567</v>
      </c>
      <c r="T30" s="214"/>
      <c r="U30" s="223">
        <f t="shared" si="1"/>
        <v>103.22083676092547</v>
      </c>
      <c r="V30" s="214"/>
    </row>
    <row r="31" spans="1:22" ht="12.75">
      <c r="A31" s="220" t="s">
        <v>36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21">
        <f>SUM(M32+M35+M37)</f>
        <v>2329691.5700000003</v>
      </c>
      <c r="N31" s="216"/>
      <c r="O31" s="221">
        <f>SUM(O32+O35+O37)</f>
        <v>2427000</v>
      </c>
      <c r="P31" s="216"/>
      <c r="Q31" s="221">
        <f>SUM(Q32+Q35+Q37)</f>
        <v>2566559.33</v>
      </c>
      <c r="R31" s="216"/>
      <c r="S31" s="221">
        <f t="shared" si="0"/>
        <v>110.16734416908243</v>
      </c>
      <c r="T31" s="218"/>
      <c r="U31" s="221">
        <f t="shared" si="1"/>
        <v>105.75028141738771</v>
      </c>
      <c r="V31" s="218"/>
    </row>
    <row r="32" spans="1:22" ht="12.75">
      <c r="A32" s="62" t="s">
        <v>37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63">
        <f>SUM(M33+M34)</f>
        <v>1935520.81</v>
      </c>
      <c r="N32" s="39"/>
      <c r="O32" s="63">
        <f>SUM(O33+O34)</f>
        <v>1986800</v>
      </c>
      <c r="P32" s="39"/>
      <c r="Q32" s="63">
        <f>SUM(Q33+Q34)</f>
        <v>2129554.27</v>
      </c>
      <c r="R32" s="39"/>
      <c r="S32" s="63">
        <f t="shared" si="0"/>
        <v>110.02487077367047</v>
      </c>
      <c r="T32" s="52"/>
      <c r="U32" s="63">
        <f t="shared" si="1"/>
        <v>107.18513539359775</v>
      </c>
      <c r="V32" s="52"/>
    </row>
    <row r="33" spans="1:22" ht="12.75">
      <c r="A33" s="39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55">
        <v>1841213.33</v>
      </c>
      <c r="N33" s="39"/>
      <c r="O33" s="55">
        <v>1921800</v>
      </c>
      <c r="P33" s="39"/>
      <c r="Q33" s="55">
        <v>2068912.46</v>
      </c>
      <c r="R33" s="39"/>
      <c r="S33" s="63">
        <f t="shared" si="0"/>
        <v>112.3667978223903</v>
      </c>
      <c r="T33" s="52"/>
      <c r="U33" s="63">
        <f t="shared" si="1"/>
        <v>107.65493079404725</v>
      </c>
      <c r="V33" s="52"/>
    </row>
    <row r="34" spans="1:22" ht="12.75">
      <c r="A34" s="54" t="s">
        <v>208</v>
      </c>
      <c r="B34" s="54"/>
      <c r="C34" s="54"/>
      <c r="D34" s="54"/>
      <c r="E34" s="54"/>
      <c r="F34" s="54"/>
      <c r="G34" s="54"/>
      <c r="H34" s="54"/>
      <c r="I34" s="54"/>
      <c r="J34" s="54"/>
      <c r="M34" s="55">
        <v>94307.48</v>
      </c>
      <c r="N34" s="54"/>
      <c r="O34" s="55">
        <v>65000</v>
      </c>
      <c r="P34" s="54"/>
      <c r="Q34" s="55">
        <v>60641.81</v>
      </c>
      <c r="R34" s="54"/>
      <c r="S34" s="55"/>
      <c r="T34" s="54"/>
      <c r="U34" s="55"/>
      <c r="V34" s="54"/>
    </row>
    <row r="35" spans="1:22" ht="12.75">
      <c r="A35" s="62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63">
        <f>SUM(M36)</f>
        <v>74810.62</v>
      </c>
      <c r="N35" s="39"/>
      <c r="O35" s="63">
        <f>SUM(O36)</f>
        <v>90200</v>
      </c>
      <c r="P35" s="39"/>
      <c r="Q35" s="63">
        <f>SUM(Q36)</f>
        <v>85628.57</v>
      </c>
      <c r="R35" s="39"/>
      <c r="S35" s="63">
        <f t="shared" si="0"/>
        <v>114.46044692585092</v>
      </c>
      <c r="T35" s="52"/>
      <c r="U35" s="63">
        <f t="shared" si="1"/>
        <v>94.9318957871397</v>
      </c>
      <c r="V35" s="52"/>
    </row>
    <row r="36" spans="1:22" ht="12.75">
      <c r="A36" s="39" t="s">
        <v>40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55">
        <v>74810.62</v>
      </c>
      <c r="N36" s="39"/>
      <c r="O36" s="55">
        <v>90200</v>
      </c>
      <c r="P36" s="39"/>
      <c r="Q36" s="55">
        <v>85628.57</v>
      </c>
      <c r="R36" s="39"/>
      <c r="S36" s="63">
        <f t="shared" si="0"/>
        <v>114.46044692585092</v>
      </c>
      <c r="T36" s="52"/>
      <c r="U36" s="63">
        <f t="shared" si="1"/>
        <v>94.9318957871397</v>
      </c>
      <c r="V36" s="52"/>
    </row>
    <row r="37" spans="1:22" ht="12.75">
      <c r="A37" s="62" t="s">
        <v>41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63">
        <f>SUM(M38)</f>
        <v>319360.14</v>
      </c>
      <c r="N37" s="39"/>
      <c r="O37" s="63">
        <f>SUM(O38)</f>
        <v>350000</v>
      </c>
      <c r="P37" s="39"/>
      <c r="Q37" s="63">
        <f>SUM(Q38)</f>
        <v>351376.49</v>
      </c>
      <c r="R37" s="39"/>
      <c r="S37" s="63">
        <f t="shared" si="0"/>
        <v>110.02515529959373</v>
      </c>
      <c r="T37" s="52"/>
      <c r="U37" s="63">
        <f t="shared" si="1"/>
        <v>100.39328285714286</v>
      </c>
      <c r="V37" s="52"/>
    </row>
    <row r="38" spans="1:22" ht="12.75">
      <c r="A38" s="39" t="s">
        <v>42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55">
        <v>319360.14</v>
      </c>
      <c r="N38" s="39"/>
      <c r="O38" s="55">
        <v>350000</v>
      </c>
      <c r="P38" s="39"/>
      <c r="Q38" s="55">
        <v>351376.49</v>
      </c>
      <c r="R38" s="39"/>
      <c r="S38" s="63">
        <f t="shared" si="0"/>
        <v>110.02515529959373</v>
      </c>
      <c r="T38" s="52"/>
      <c r="U38" s="63">
        <f t="shared" si="1"/>
        <v>100.39328285714286</v>
      </c>
      <c r="V38" s="52"/>
    </row>
    <row r="39" spans="1:22" ht="12.75">
      <c r="A39" s="220" t="s">
        <v>43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21">
        <f>SUM(M40+M44+M49+M58+M60)</f>
        <v>467128.95999999996</v>
      </c>
      <c r="N39" s="216"/>
      <c r="O39" s="221">
        <f>SUM(O40+O44+O49+O58+O60)</f>
        <v>684700</v>
      </c>
      <c r="P39" s="216"/>
      <c r="Q39" s="221">
        <f>SUM(Q40+Q44+Q49+Q58+Q60)</f>
        <v>645433.1100000001</v>
      </c>
      <c r="R39" s="216"/>
      <c r="S39" s="221">
        <f t="shared" si="0"/>
        <v>138.1702196327113</v>
      </c>
      <c r="T39" s="218"/>
      <c r="U39" s="221">
        <f t="shared" si="1"/>
        <v>94.26509566233389</v>
      </c>
      <c r="V39" s="218"/>
    </row>
    <row r="40" spans="1:22" ht="12.75">
      <c r="A40" s="62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3">
        <f>SUM(M41:N43)</f>
        <v>183622.7</v>
      </c>
      <c r="N40" s="39"/>
      <c r="O40" s="63">
        <f>SUM(O41:P43)</f>
        <v>321200</v>
      </c>
      <c r="P40" s="39"/>
      <c r="Q40" s="63">
        <f>SUM(Q41:R43)</f>
        <v>306571.98000000004</v>
      </c>
      <c r="R40" s="39"/>
      <c r="S40" s="63">
        <f t="shared" si="0"/>
        <v>166.95756025807268</v>
      </c>
      <c r="T40" s="52"/>
      <c r="U40" s="63">
        <f t="shared" si="1"/>
        <v>95.44582191780823</v>
      </c>
      <c r="V40" s="52"/>
    </row>
    <row r="41" spans="1:22" ht="12.75">
      <c r="A41" s="39" t="s">
        <v>45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55">
        <v>8179.7</v>
      </c>
      <c r="N41" s="39"/>
      <c r="O41" s="55">
        <v>51200</v>
      </c>
      <c r="P41" s="39"/>
      <c r="Q41" s="55">
        <v>41001.89</v>
      </c>
      <c r="R41" s="39"/>
      <c r="S41" s="63">
        <f t="shared" si="0"/>
        <v>501.26398278665476</v>
      </c>
      <c r="T41" s="52"/>
      <c r="U41" s="63">
        <f t="shared" si="1"/>
        <v>80.08181640625</v>
      </c>
      <c r="V41" s="52"/>
    </row>
    <row r="42" spans="1:22" ht="12.75">
      <c r="A42" s="39" t="s">
        <v>46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55">
        <v>175043</v>
      </c>
      <c r="N42" s="39"/>
      <c r="O42" s="55">
        <v>270000</v>
      </c>
      <c r="P42" s="39"/>
      <c r="Q42" s="55">
        <v>265570.09</v>
      </c>
      <c r="R42" s="39"/>
      <c r="S42" s="63">
        <f t="shared" si="0"/>
        <v>151.71705809429685</v>
      </c>
      <c r="T42" s="52"/>
      <c r="U42" s="63">
        <f t="shared" si="1"/>
        <v>98.35929259259261</v>
      </c>
      <c r="V42" s="52"/>
    </row>
    <row r="43" spans="1:22" ht="12.75">
      <c r="A43" s="39" t="s">
        <v>47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55">
        <v>400</v>
      </c>
      <c r="N43" s="39"/>
      <c r="O43" s="55">
        <v>0</v>
      </c>
      <c r="P43" s="39"/>
      <c r="Q43" s="55">
        <v>0</v>
      </c>
      <c r="R43" s="39"/>
      <c r="S43" s="63">
        <f t="shared" si="0"/>
        <v>0</v>
      </c>
      <c r="T43" s="52"/>
      <c r="U43" s="63" t="e">
        <f t="shared" si="1"/>
        <v>#DIV/0!</v>
      </c>
      <c r="V43" s="52"/>
    </row>
    <row r="44" spans="1:22" ht="12.75">
      <c r="A44" s="62" t="s">
        <v>48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63">
        <f>SUM(M45:N48)</f>
        <v>89285.97999999998</v>
      </c>
      <c r="N44" s="39"/>
      <c r="O44" s="63">
        <f>SUM(O45:P48)</f>
        <v>151150</v>
      </c>
      <c r="P44" s="39"/>
      <c r="Q44" s="63">
        <f>SUM(Q45:R48)</f>
        <v>131637.40000000002</v>
      </c>
      <c r="R44" s="39"/>
      <c r="S44" s="63">
        <f t="shared" si="0"/>
        <v>147.43344923805512</v>
      </c>
      <c r="T44" s="52"/>
      <c r="U44" s="63">
        <f t="shared" si="1"/>
        <v>87.09057227919287</v>
      </c>
      <c r="V44" s="52"/>
    </row>
    <row r="45" spans="1:22" ht="12.75">
      <c r="A45" s="39" t="s">
        <v>49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55">
        <v>37363.81</v>
      </c>
      <c r="N45" s="39"/>
      <c r="O45" s="55">
        <v>51600</v>
      </c>
      <c r="P45" s="39"/>
      <c r="Q45" s="55">
        <v>45713.05</v>
      </c>
      <c r="R45" s="39"/>
      <c r="S45" s="63">
        <f t="shared" si="0"/>
        <v>122.34579396480179</v>
      </c>
      <c r="T45" s="52"/>
      <c r="U45" s="63">
        <f t="shared" si="1"/>
        <v>88.59118217054264</v>
      </c>
      <c r="V45" s="52"/>
    </row>
    <row r="46" spans="1:22" ht="12.75">
      <c r="A46" s="39" t="s">
        <v>50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55">
        <v>41520.27</v>
      </c>
      <c r="N46" s="39"/>
      <c r="O46" s="55">
        <v>85550</v>
      </c>
      <c r="P46" s="39"/>
      <c r="Q46" s="55">
        <v>76409.35</v>
      </c>
      <c r="R46" s="39"/>
      <c r="S46" s="63">
        <f t="shared" si="0"/>
        <v>184.02902967634847</v>
      </c>
      <c r="T46" s="52"/>
      <c r="U46" s="63">
        <f t="shared" si="1"/>
        <v>89.31542957334892</v>
      </c>
      <c r="V46" s="52"/>
    </row>
    <row r="47" spans="1:22" ht="12.75">
      <c r="A47" s="39" t="s">
        <v>51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55">
        <v>9600</v>
      </c>
      <c r="N47" s="39"/>
      <c r="O47" s="55">
        <v>14000</v>
      </c>
      <c r="P47" s="39"/>
      <c r="Q47" s="55">
        <v>9515</v>
      </c>
      <c r="R47" s="39"/>
      <c r="S47" s="63">
        <f t="shared" si="0"/>
        <v>99.11458333333333</v>
      </c>
      <c r="T47" s="52"/>
      <c r="U47" s="63">
        <f t="shared" si="1"/>
        <v>67.96428571428571</v>
      </c>
      <c r="V47" s="52"/>
    </row>
    <row r="48" spans="1:22" ht="12.75">
      <c r="A48" s="39" t="s">
        <v>52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55">
        <v>801.9</v>
      </c>
      <c r="N48" s="39"/>
      <c r="O48" s="55">
        <v>0</v>
      </c>
      <c r="P48" s="39"/>
      <c r="Q48" s="55">
        <v>0</v>
      </c>
      <c r="R48" s="39"/>
      <c r="S48" s="63">
        <f t="shared" si="0"/>
        <v>0</v>
      </c>
      <c r="T48" s="52"/>
      <c r="U48" s="63" t="e">
        <f t="shared" si="1"/>
        <v>#DIV/0!</v>
      </c>
      <c r="V48" s="52"/>
    </row>
    <row r="49" spans="1:22" ht="12.75">
      <c r="A49" s="62" t="s">
        <v>53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63">
        <f>SUM(M50:N57)</f>
        <v>162848.8</v>
      </c>
      <c r="N49" s="39"/>
      <c r="O49" s="63">
        <f>SUM(O50:P57)</f>
        <v>163050</v>
      </c>
      <c r="P49" s="39"/>
      <c r="Q49" s="63">
        <f>SUM(Q50:R57)</f>
        <v>164844.47000000003</v>
      </c>
      <c r="R49" s="39"/>
      <c r="S49" s="63">
        <f t="shared" si="0"/>
        <v>101.22547418218619</v>
      </c>
      <c r="T49" s="52"/>
      <c r="U49" s="63">
        <f t="shared" si="1"/>
        <v>101.10056424409693</v>
      </c>
      <c r="V49" s="52"/>
    </row>
    <row r="50" spans="1:22" ht="12.75">
      <c r="A50" s="39" t="s">
        <v>54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55">
        <v>7828.98</v>
      </c>
      <c r="N50" s="39"/>
      <c r="O50" s="55">
        <v>8200</v>
      </c>
      <c r="P50" s="39"/>
      <c r="Q50" s="55">
        <v>8391.12</v>
      </c>
      <c r="R50" s="39"/>
      <c r="S50" s="63">
        <f t="shared" si="0"/>
        <v>107.18024570250533</v>
      </c>
      <c r="T50" s="52"/>
      <c r="U50" s="63">
        <f t="shared" si="1"/>
        <v>102.33073170731709</v>
      </c>
      <c r="V50" s="52"/>
    </row>
    <row r="51" spans="1:22" ht="12.75">
      <c r="A51" s="39" t="s">
        <v>55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55">
        <v>9312.26</v>
      </c>
      <c r="N51" s="39"/>
      <c r="O51" s="55">
        <v>31000</v>
      </c>
      <c r="P51" s="39"/>
      <c r="Q51" s="55">
        <v>29467.26</v>
      </c>
      <c r="R51" s="39"/>
      <c r="S51" s="63">
        <f t="shared" si="0"/>
        <v>316.43510812627653</v>
      </c>
      <c r="T51" s="52"/>
      <c r="U51" s="63">
        <f t="shared" si="1"/>
        <v>95.05567741935484</v>
      </c>
      <c r="V51" s="52"/>
    </row>
    <row r="52" spans="1:22" ht="12.75">
      <c r="A52" s="65" t="s">
        <v>56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55">
        <v>0</v>
      </c>
      <c r="N52" s="39"/>
      <c r="O52" s="55">
        <v>500</v>
      </c>
      <c r="P52" s="39"/>
      <c r="Q52" s="55">
        <v>625</v>
      </c>
      <c r="R52" s="39"/>
      <c r="S52" s="63">
        <v>0</v>
      </c>
      <c r="T52" s="52"/>
      <c r="U52" s="63">
        <v>0</v>
      </c>
      <c r="V52" s="52"/>
    </row>
    <row r="53" spans="1:22" ht="12.75">
      <c r="A53" s="39" t="s">
        <v>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55">
        <v>13678.37</v>
      </c>
      <c r="N53" s="39"/>
      <c r="O53" s="55">
        <v>15500</v>
      </c>
      <c r="P53" s="39"/>
      <c r="Q53" s="55">
        <v>14874.51</v>
      </c>
      <c r="R53" s="39"/>
      <c r="S53" s="63">
        <f t="shared" si="0"/>
        <v>108.74475540579762</v>
      </c>
      <c r="T53" s="52"/>
      <c r="U53" s="63">
        <f t="shared" si="1"/>
        <v>95.96458064516129</v>
      </c>
      <c r="V53" s="52"/>
    </row>
    <row r="54" spans="1:22" ht="12.75">
      <c r="A54" s="39" t="s">
        <v>58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55">
        <v>6500</v>
      </c>
      <c r="N54" s="39"/>
      <c r="O54" s="55">
        <v>3600</v>
      </c>
      <c r="P54" s="39"/>
      <c r="Q54" s="55">
        <v>3600</v>
      </c>
      <c r="R54" s="39"/>
      <c r="S54" s="63">
        <v>0</v>
      </c>
      <c r="T54" s="52"/>
      <c r="U54" s="63">
        <f t="shared" si="1"/>
        <v>100</v>
      </c>
      <c r="V54" s="52"/>
    </row>
    <row r="55" spans="1:22" ht="12.75">
      <c r="A55" s="39" t="s">
        <v>59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55">
        <v>95390.67</v>
      </c>
      <c r="N55" s="39"/>
      <c r="O55" s="55">
        <v>65000</v>
      </c>
      <c r="P55" s="39"/>
      <c r="Q55" s="55">
        <v>65433.25</v>
      </c>
      <c r="R55" s="39"/>
      <c r="S55" s="63">
        <f t="shared" si="0"/>
        <v>68.59502087573135</v>
      </c>
      <c r="T55" s="52"/>
      <c r="U55" s="63">
        <f t="shared" si="1"/>
        <v>100.66653846153845</v>
      </c>
      <c r="V55" s="52"/>
    </row>
    <row r="56" spans="1:22" ht="12.75">
      <c r="A56" s="39" t="s">
        <v>60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55">
        <v>15850</v>
      </c>
      <c r="N56" s="39"/>
      <c r="O56" s="55">
        <v>16950</v>
      </c>
      <c r="P56" s="39"/>
      <c r="Q56" s="55">
        <v>16900</v>
      </c>
      <c r="R56" s="39"/>
      <c r="S56" s="63">
        <f t="shared" si="0"/>
        <v>106.62460567823344</v>
      </c>
      <c r="T56" s="52"/>
      <c r="U56" s="63">
        <f t="shared" si="1"/>
        <v>99.70501474926253</v>
      </c>
      <c r="V56" s="52"/>
    </row>
    <row r="57" spans="1:22" ht="12.75">
      <c r="A57" s="39" t="s">
        <v>61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55">
        <v>14288.52</v>
      </c>
      <c r="N57" s="39"/>
      <c r="O57" s="55">
        <v>22300</v>
      </c>
      <c r="P57" s="39"/>
      <c r="Q57" s="55">
        <v>25553.33</v>
      </c>
      <c r="R57" s="39"/>
      <c r="S57" s="63">
        <f t="shared" si="0"/>
        <v>178.8381861802342</v>
      </c>
      <c r="T57" s="52"/>
      <c r="U57" s="63">
        <f t="shared" si="1"/>
        <v>114.58892376681615</v>
      </c>
      <c r="V57" s="52"/>
    </row>
    <row r="58" spans="1:22" ht="12.75">
      <c r="A58" s="62" t="s">
        <v>62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63">
        <f>SUM(M59)</f>
        <v>236</v>
      </c>
      <c r="N58" s="39"/>
      <c r="O58" s="63">
        <f>SUM(O59)</f>
        <v>1000</v>
      </c>
      <c r="P58" s="39"/>
      <c r="Q58" s="63">
        <f>SUM(Q59)</f>
        <v>0</v>
      </c>
      <c r="R58" s="39"/>
      <c r="S58" s="63">
        <f t="shared" si="0"/>
        <v>0</v>
      </c>
      <c r="T58" s="52"/>
      <c r="U58" s="63">
        <f t="shared" si="1"/>
        <v>0</v>
      </c>
      <c r="V58" s="52"/>
    </row>
    <row r="59" spans="1:22" ht="12.75">
      <c r="A59" s="39" t="s">
        <v>63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55">
        <v>236</v>
      </c>
      <c r="N59" s="39"/>
      <c r="O59" s="55">
        <v>1000</v>
      </c>
      <c r="P59" s="39"/>
      <c r="Q59" s="55">
        <v>0</v>
      </c>
      <c r="R59" s="39"/>
      <c r="S59" s="63">
        <f t="shared" si="0"/>
        <v>0</v>
      </c>
      <c r="T59" s="52"/>
      <c r="U59" s="63">
        <f t="shared" si="1"/>
        <v>0</v>
      </c>
      <c r="V59" s="52"/>
    </row>
    <row r="60" spans="1:22" ht="12.75">
      <c r="A60" s="62" t="s">
        <v>64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63">
        <f>SUM(M61:N65)</f>
        <v>31135.48</v>
      </c>
      <c r="N60" s="39"/>
      <c r="O60" s="63">
        <f>SUM(O61:P65)</f>
        <v>48300</v>
      </c>
      <c r="P60" s="39"/>
      <c r="Q60" s="63">
        <f>SUM(Q61:R65)</f>
        <v>42379.26</v>
      </c>
      <c r="R60" s="39"/>
      <c r="S60" s="63">
        <f t="shared" si="0"/>
        <v>136.11243507406985</v>
      </c>
      <c r="T60" s="52"/>
      <c r="U60" s="63">
        <f t="shared" si="1"/>
        <v>87.74173913043478</v>
      </c>
      <c r="V60" s="52"/>
    </row>
    <row r="61" spans="1:22" ht="12.75">
      <c r="A61" s="39" t="s">
        <v>65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55">
        <v>0</v>
      </c>
      <c r="N61" s="39"/>
      <c r="O61" s="55">
        <v>0</v>
      </c>
      <c r="P61" s="39"/>
      <c r="Q61" s="55">
        <v>0</v>
      </c>
      <c r="R61" s="39"/>
      <c r="S61" s="63">
        <v>0</v>
      </c>
      <c r="T61" s="52"/>
      <c r="U61" s="63">
        <v>0</v>
      </c>
      <c r="V61" s="52"/>
    </row>
    <row r="62" spans="1:22" ht="12.75">
      <c r="A62" s="39" t="s">
        <v>66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55">
        <v>3041.86</v>
      </c>
      <c r="N62" s="39"/>
      <c r="O62" s="55">
        <v>20000</v>
      </c>
      <c r="P62" s="39"/>
      <c r="Q62" s="55">
        <v>19287.02</v>
      </c>
      <c r="R62" s="39"/>
      <c r="S62" s="63">
        <f t="shared" si="0"/>
        <v>634.0535067360101</v>
      </c>
      <c r="T62" s="52"/>
      <c r="U62" s="63">
        <f t="shared" si="1"/>
        <v>96.4351</v>
      </c>
      <c r="V62" s="52"/>
    </row>
    <row r="63" spans="1:22" ht="12.75">
      <c r="A63" s="39" t="s">
        <v>67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55">
        <v>6750</v>
      </c>
      <c r="N63" s="39"/>
      <c r="O63" s="55">
        <v>7300</v>
      </c>
      <c r="P63" s="39"/>
      <c r="Q63" s="55">
        <v>5600</v>
      </c>
      <c r="R63" s="39"/>
      <c r="S63" s="63">
        <f t="shared" si="0"/>
        <v>82.96296296296296</v>
      </c>
      <c r="T63" s="52"/>
      <c r="U63" s="63">
        <f t="shared" si="1"/>
        <v>76.71232876712328</v>
      </c>
      <c r="V63" s="52"/>
    </row>
    <row r="64" spans="1:22" ht="12.75">
      <c r="A64" s="39" t="s">
        <v>68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55">
        <v>0</v>
      </c>
      <c r="N64" s="39"/>
      <c r="O64" s="55">
        <v>0</v>
      </c>
      <c r="P64" s="39"/>
      <c r="Q64" s="55">
        <v>0</v>
      </c>
      <c r="R64" s="39"/>
      <c r="S64" s="63" t="e">
        <f t="shared" si="0"/>
        <v>#DIV/0!</v>
      </c>
      <c r="T64" s="52"/>
      <c r="U64" s="63">
        <v>0</v>
      </c>
      <c r="V64" s="52"/>
    </row>
    <row r="65" spans="1:22" ht="12.75">
      <c r="A65" s="39" t="s">
        <v>69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55">
        <v>21343.62</v>
      </c>
      <c r="N65" s="39"/>
      <c r="O65" s="55">
        <v>21000</v>
      </c>
      <c r="P65" s="39"/>
      <c r="Q65" s="55">
        <v>17492.24</v>
      </c>
      <c r="R65" s="39"/>
      <c r="S65" s="63">
        <f t="shared" si="0"/>
        <v>81.95535715122365</v>
      </c>
      <c r="T65" s="52"/>
      <c r="U65" s="63">
        <f t="shared" si="1"/>
        <v>83.29638095238096</v>
      </c>
      <c r="V65" s="52"/>
    </row>
    <row r="66" spans="1:22" ht="13.5" customHeight="1">
      <c r="A66" s="220" t="s">
        <v>70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21">
        <f>SUM(M67)</f>
        <v>1569.62</v>
      </c>
      <c r="N66" s="216"/>
      <c r="O66" s="221">
        <f>SUM(O67)</f>
        <v>300</v>
      </c>
      <c r="P66" s="216"/>
      <c r="Q66" s="221">
        <f>SUM(Q67)</f>
        <v>240</v>
      </c>
      <c r="R66" s="216"/>
      <c r="S66" s="221">
        <f t="shared" si="0"/>
        <v>15.290325046826622</v>
      </c>
      <c r="T66" s="218"/>
      <c r="U66" s="221">
        <f t="shared" si="1"/>
        <v>80</v>
      </c>
      <c r="V66" s="218"/>
    </row>
    <row r="67" spans="1:22" ht="12.75">
      <c r="A67" s="62" t="s">
        <v>71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63">
        <f>SUM(M68)</f>
        <v>1569.62</v>
      </c>
      <c r="N67" s="39"/>
      <c r="O67" s="63">
        <f>SUM(O68)</f>
        <v>300</v>
      </c>
      <c r="P67" s="39"/>
      <c r="Q67" s="63">
        <f>SUM(Q68)</f>
        <v>240</v>
      </c>
      <c r="R67" s="39"/>
      <c r="S67" s="63">
        <f t="shared" si="0"/>
        <v>15.290325046826622</v>
      </c>
      <c r="T67" s="52"/>
      <c r="U67" s="63">
        <f t="shared" si="1"/>
        <v>80</v>
      </c>
      <c r="V67" s="52"/>
    </row>
    <row r="68" spans="1:22" ht="12.75">
      <c r="A68" s="39" t="s">
        <v>72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55">
        <v>1569.62</v>
      </c>
      <c r="N68" s="39"/>
      <c r="O68" s="55">
        <v>300</v>
      </c>
      <c r="P68" s="39"/>
      <c r="Q68" s="55">
        <v>240</v>
      </c>
      <c r="R68" s="39"/>
      <c r="S68" s="63">
        <f t="shared" si="0"/>
        <v>15.290325046826622</v>
      </c>
      <c r="T68" s="52"/>
      <c r="U68" s="63">
        <f t="shared" si="1"/>
        <v>80</v>
      </c>
      <c r="V68" s="52"/>
    </row>
    <row r="69" spans="1:22" ht="12.75">
      <c r="A69" s="220" t="s">
        <v>15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21">
        <f>SUM(M70+M72)</f>
        <v>8451.25</v>
      </c>
      <c r="N69" s="216"/>
      <c r="O69" s="221">
        <f>SUM(O70+O72)</f>
        <v>63260</v>
      </c>
      <c r="P69" s="216"/>
      <c r="Q69" s="221">
        <f>SUM(Q70+Q72)</f>
        <v>62859.97</v>
      </c>
      <c r="R69" s="216"/>
      <c r="S69" s="221">
        <f t="shared" si="0"/>
        <v>743.7949415766899</v>
      </c>
      <c r="T69" s="218"/>
      <c r="U69" s="221">
        <f t="shared" si="1"/>
        <v>99.36764147960797</v>
      </c>
      <c r="V69" s="218"/>
    </row>
    <row r="70" spans="1:22" ht="12.75">
      <c r="A70" s="62" t="s">
        <v>73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63">
        <f>SUM(M71)</f>
        <v>8451.25</v>
      </c>
      <c r="N70" s="39"/>
      <c r="O70" s="63">
        <f>SUM(O71)</f>
        <v>6000</v>
      </c>
      <c r="P70" s="39"/>
      <c r="Q70" s="63">
        <f>SUM(Q71)</f>
        <v>5600</v>
      </c>
      <c r="R70" s="39"/>
      <c r="S70" s="63">
        <f t="shared" si="0"/>
        <v>66.26238722082533</v>
      </c>
      <c r="T70" s="52"/>
      <c r="U70" s="63">
        <f t="shared" si="1"/>
        <v>93.33333333333333</v>
      </c>
      <c r="V70" s="52"/>
    </row>
    <row r="71" spans="1:22" ht="12.75">
      <c r="A71" s="39" t="s">
        <v>74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55">
        <v>8451.25</v>
      </c>
      <c r="N71" s="39"/>
      <c r="O71" s="55">
        <v>6000</v>
      </c>
      <c r="P71" s="39"/>
      <c r="Q71" s="55">
        <v>5600</v>
      </c>
      <c r="R71" s="39"/>
      <c r="S71" s="63">
        <f t="shared" si="0"/>
        <v>66.26238722082533</v>
      </c>
      <c r="T71" s="52"/>
      <c r="U71" s="63">
        <f t="shared" si="1"/>
        <v>93.33333333333333</v>
      </c>
      <c r="V71" s="52"/>
    </row>
    <row r="72" spans="1:22" ht="12.75">
      <c r="A72" s="66" t="s">
        <v>217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8">
        <v>0</v>
      </c>
      <c r="N72" s="52"/>
      <c r="O72" s="68">
        <f>SUM(O73)</f>
        <v>57260</v>
      </c>
      <c r="P72" s="52"/>
      <c r="Q72" s="68">
        <f>SUM(Q73)</f>
        <v>57259.97</v>
      </c>
      <c r="R72" s="52"/>
      <c r="S72" s="63">
        <v>0</v>
      </c>
      <c r="T72" s="52"/>
      <c r="U72" s="63">
        <f>PRODUCT(Q72/O72*100)</f>
        <v>99.99994760740482</v>
      </c>
      <c r="V72" s="52"/>
    </row>
    <row r="73" spans="1:22" ht="12.75">
      <c r="A73" s="69" t="s">
        <v>218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70">
        <v>0</v>
      </c>
      <c r="N73" s="70"/>
      <c r="O73" s="70">
        <v>57260</v>
      </c>
      <c r="P73" s="70"/>
      <c r="Q73" s="70">
        <v>57259.97</v>
      </c>
      <c r="R73" s="70"/>
      <c r="S73" s="63">
        <v>0</v>
      </c>
      <c r="T73" s="52"/>
      <c r="U73" s="63">
        <f>PRODUCT(Q73/O73*100)</f>
        <v>99.99994760740482</v>
      </c>
      <c r="V73" s="52"/>
    </row>
  </sheetData>
  <sheetProtection/>
  <mergeCells count="368"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2:B2"/>
    <mergeCell ref="A3:B3"/>
    <mergeCell ref="A4:B4"/>
    <mergeCell ref="A5:B5"/>
    <mergeCell ref="A6:U6"/>
    <mergeCell ref="A1:E1"/>
    <mergeCell ref="A34:J34"/>
    <mergeCell ref="M34:N34"/>
    <mergeCell ref="O34:P34"/>
    <mergeCell ref="Q34:R34"/>
    <mergeCell ref="S34:T34"/>
    <mergeCell ref="U34:V34"/>
  </mergeCells>
  <printOptions/>
  <pageMargins left="0.75" right="0.75" top="1" bottom="1" header="0.5" footer="0.5"/>
  <pageSetup fitToHeight="0" fitToWidth="1" horizontalDpi="300" verticalDpi="3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7" sqref="A17"/>
    </sheetView>
  </sheetViews>
  <sheetFormatPr defaultColWidth="9.140625" defaultRowHeight="12.75"/>
  <cols>
    <col min="4" max="4" width="6.57421875" style="0" customWidth="1"/>
    <col min="5" max="5" width="4.7109375" style="0" customWidth="1"/>
    <col min="6" max="6" width="4.140625" style="0" customWidth="1"/>
    <col min="7" max="7" width="4.8515625" style="0" customWidth="1"/>
    <col min="8" max="8" width="2.140625" style="0" customWidth="1"/>
    <col min="9" max="9" width="2.8515625" style="0" customWidth="1"/>
    <col min="10" max="10" width="1.1484375" style="0" customWidth="1"/>
    <col min="11" max="12" width="8.8515625" style="0" hidden="1" customWidth="1"/>
    <col min="13" max="13" width="4.28125" style="0" customWidth="1"/>
    <col min="14" max="14" width="11.7109375" style="0" bestFit="1" customWidth="1"/>
    <col min="15" max="15" width="4.28125" style="0" customWidth="1"/>
    <col min="16" max="16" width="11.7109375" style="0" bestFit="1" customWidth="1"/>
    <col min="17" max="17" width="4.7109375" style="0" customWidth="1"/>
    <col min="18" max="18" width="11.7109375" style="0" bestFit="1" customWidth="1"/>
    <col min="19" max="19" width="3.421875" style="0" customWidth="1"/>
    <col min="20" max="20" width="7.140625" style="0" customWidth="1"/>
    <col min="21" max="21" width="3.7109375" style="0" customWidth="1"/>
    <col min="22" max="22" width="7.57421875" style="0" customWidth="1"/>
  </cols>
  <sheetData>
    <row r="1" spans="1:7" ht="12.75">
      <c r="A1" s="42" t="s">
        <v>174</v>
      </c>
      <c r="B1" s="42"/>
      <c r="C1" s="42"/>
      <c r="D1" s="42"/>
      <c r="E1" s="42"/>
      <c r="F1" s="54"/>
      <c r="G1" s="54"/>
    </row>
    <row r="2" spans="1:4" ht="12.75">
      <c r="A2" s="39"/>
      <c r="B2" s="39"/>
      <c r="C2" s="1"/>
      <c r="D2" s="2"/>
    </row>
    <row r="3" spans="1:2" ht="12.75">
      <c r="A3" s="39"/>
      <c r="B3" s="39"/>
    </row>
    <row r="4" spans="1:2" ht="12.75">
      <c r="A4" s="39"/>
      <c r="B4" s="39"/>
    </row>
    <row r="5" spans="1:2" ht="12.75">
      <c r="A5" s="39"/>
      <c r="B5" s="39"/>
    </row>
    <row r="6" spans="1:21" s="5" customFormat="1" ht="18">
      <c r="A6" s="71" t="s">
        <v>75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12.75">
      <c r="A7" s="43" t="s">
        <v>205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2.75">
      <c r="A8" s="44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12" spans="1:22" ht="12.75">
      <c r="A12" s="73" t="s">
        <v>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59" t="s">
        <v>2</v>
      </c>
      <c r="N12" s="39"/>
      <c r="O12" s="59" t="s">
        <v>206</v>
      </c>
      <c r="P12" s="39"/>
      <c r="Q12" s="59" t="s">
        <v>207</v>
      </c>
      <c r="R12" s="39"/>
      <c r="S12" s="73" t="s">
        <v>3</v>
      </c>
      <c r="T12" s="39"/>
      <c r="U12" s="73" t="s">
        <v>4</v>
      </c>
      <c r="V12" s="39"/>
    </row>
    <row r="13" spans="1:22" ht="12.75">
      <c r="A13" s="73" t="s">
        <v>76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73" t="s">
        <v>6</v>
      </c>
      <c r="N13" s="39"/>
      <c r="O13" s="73" t="s">
        <v>7</v>
      </c>
      <c r="P13" s="39"/>
      <c r="Q13" s="73" t="s">
        <v>8</v>
      </c>
      <c r="R13" s="39"/>
      <c r="S13" s="73" t="s">
        <v>9</v>
      </c>
      <c r="T13" s="39"/>
      <c r="U13" s="73" t="s">
        <v>10</v>
      </c>
      <c r="V13" s="39"/>
    </row>
    <row r="14" spans="1:22" ht="12.75">
      <c r="A14" s="74" t="s">
        <v>77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75">
        <f>SUM(M15+M18+N20)</f>
        <v>2831950.05</v>
      </c>
      <c r="N14" s="52"/>
      <c r="O14" s="75">
        <f>SUM(O15+O18+P20)</f>
        <v>3005060</v>
      </c>
      <c r="P14" s="52"/>
      <c r="Q14" s="75">
        <f>SUM(Q15+Q18+R20)</f>
        <v>3139718.2399999998</v>
      </c>
      <c r="R14" s="52"/>
      <c r="S14" s="75">
        <f>PRODUCT(Q14/M14*100)</f>
        <v>110.8677125149153</v>
      </c>
      <c r="T14" s="52"/>
      <c r="U14" s="75">
        <f>PRODUCT(Q14/O14*100)</f>
        <v>104.48104996239675</v>
      </c>
      <c r="V14" s="52"/>
    </row>
    <row r="15" spans="1:22" ht="12.75">
      <c r="A15" s="76" t="s">
        <v>78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77">
        <f>SUM(M16:N17)</f>
        <v>97586.17</v>
      </c>
      <c r="N15" s="52"/>
      <c r="O15" s="77">
        <f>SUM(O16:P17)</f>
        <v>154260</v>
      </c>
      <c r="P15" s="52"/>
      <c r="Q15" s="77">
        <f>SUM(Q16:R17)</f>
        <v>143792.3</v>
      </c>
      <c r="R15" s="52"/>
      <c r="S15" s="77">
        <f>PRODUCT(Q15/M15*100)</f>
        <v>147.34905571148042</v>
      </c>
      <c r="T15" s="77"/>
      <c r="U15" s="77">
        <f>PRODUCT(Q15/M15*100)</f>
        <v>147.34905571148042</v>
      </c>
      <c r="V15" s="52"/>
    </row>
    <row r="16" spans="1:22" ht="12.75">
      <c r="A16" s="78" t="s">
        <v>79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>
        <v>3.38</v>
      </c>
      <c r="N16" s="81"/>
      <c r="O16" s="80">
        <v>0</v>
      </c>
      <c r="P16" s="81"/>
      <c r="Q16" s="80">
        <v>0</v>
      </c>
      <c r="R16" s="81"/>
      <c r="S16" s="80">
        <f>PRODUCT(Q16/M16*100)</f>
        <v>0</v>
      </c>
      <c r="T16" s="80"/>
      <c r="U16" s="80">
        <f>PRODUCT(Q16/M16*100)</f>
        <v>0</v>
      </c>
      <c r="V16" s="81"/>
    </row>
    <row r="17" spans="1:22" ht="12.75">
      <c r="A17" s="32" t="s">
        <v>183</v>
      </c>
      <c r="B17" s="28"/>
      <c r="C17" s="28"/>
      <c r="D17" s="28"/>
      <c r="E17" s="20"/>
      <c r="F17" s="20"/>
      <c r="G17" s="20"/>
      <c r="H17" s="20"/>
      <c r="I17" s="20"/>
      <c r="J17" s="20"/>
      <c r="K17" s="20"/>
      <c r="L17" s="20"/>
      <c r="M17" s="21"/>
      <c r="N17" s="22">
        <v>97582.79</v>
      </c>
      <c r="O17" s="21"/>
      <c r="P17" s="22">
        <v>154260</v>
      </c>
      <c r="Q17" s="21"/>
      <c r="R17" s="22">
        <v>143792.3</v>
      </c>
      <c r="S17" s="21"/>
      <c r="T17" s="22">
        <f>PRODUCT(R17/N17*100)</f>
        <v>147.35415947832604</v>
      </c>
      <c r="U17" s="80">
        <f>PRODUCT(R17/P17*100)</f>
        <v>93.21424867107481</v>
      </c>
      <c r="V17" s="81"/>
    </row>
    <row r="18" spans="1:22" ht="12.75">
      <c r="A18" s="82" t="s">
        <v>179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77">
        <f>SUM(M19)</f>
        <v>150490</v>
      </c>
      <c r="N18" s="52"/>
      <c r="O18" s="77">
        <f>SUM(O19)</f>
        <v>130000</v>
      </c>
      <c r="P18" s="52"/>
      <c r="Q18" s="77">
        <f>SUM(Q19)</f>
        <v>141820</v>
      </c>
      <c r="R18" s="52"/>
      <c r="S18" s="77">
        <f>PRODUCT(Q18/M18*100)</f>
        <v>94.23881985513988</v>
      </c>
      <c r="T18" s="52"/>
      <c r="U18" s="83">
        <f>PRODUCT(Q18/O18*100)</f>
        <v>109.09230769230768</v>
      </c>
      <c r="V18" s="84"/>
    </row>
    <row r="19" spans="1:22" ht="12.75">
      <c r="A19" s="85" t="s">
        <v>180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80">
        <v>150490</v>
      </c>
      <c r="N19" s="70"/>
      <c r="O19" s="80">
        <v>130000</v>
      </c>
      <c r="P19" s="65"/>
      <c r="Q19" s="80">
        <v>141820</v>
      </c>
      <c r="R19" s="70"/>
      <c r="S19" s="80">
        <f>PRODUCT(Q19/M19*100)</f>
        <v>94.23881985513988</v>
      </c>
      <c r="T19" s="70"/>
      <c r="U19" s="80">
        <f>PRODUCT(Q19/O19*100)</f>
        <v>109.09230769230768</v>
      </c>
      <c r="V19" s="81"/>
    </row>
    <row r="20" spans="1:22" ht="12.75">
      <c r="A20" s="10" t="s">
        <v>181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5">
        <f>SUM(N21)</f>
        <v>2583873.88</v>
      </c>
      <c r="O20" s="15"/>
      <c r="P20" s="15">
        <f>SUM(P21)</f>
        <v>2720800</v>
      </c>
      <c r="Q20" s="15"/>
      <c r="R20" s="15">
        <f>SUM(R21)</f>
        <v>2854105.94</v>
      </c>
      <c r="S20" s="12"/>
      <c r="T20" s="15">
        <f>PRODUCT(R20/N20*100)</f>
        <v>110.4584075132955</v>
      </c>
      <c r="U20" s="12"/>
      <c r="V20" s="15">
        <f>PRODUCT(R20/P20*100)</f>
        <v>104.89951264334019</v>
      </c>
    </row>
    <row r="21" spans="1:22" ht="12.75">
      <c r="A21" s="33" t="s">
        <v>182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3"/>
      <c r="N21" s="14">
        <v>2583873.88</v>
      </c>
      <c r="O21" s="13"/>
      <c r="P21" s="14">
        <v>2720800</v>
      </c>
      <c r="Q21" s="13"/>
      <c r="R21" s="14">
        <v>2854105.94</v>
      </c>
      <c r="S21" s="13"/>
      <c r="T21" s="14">
        <f>PRODUCT(R21/P21*100)</f>
        <v>104.89951264334019</v>
      </c>
      <c r="U21" s="13"/>
      <c r="V21" s="14">
        <f>PRODUCT(R21/P21*100)</f>
        <v>104.89951264334019</v>
      </c>
    </row>
    <row r="22" spans="1:22" ht="12.75">
      <c r="A22" s="74" t="s">
        <v>80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75">
        <f>SUM(M23+M26+M28)</f>
        <v>2806841.4</v>
      </c>
      <c r="N22" s="52"/>
      <c r="O22" s="75">
        <f>SUM(O23+O26+O28)</f>
        <v>3175260</v>
      </c>
      <c r="P22" s="52"/>
      <c r="Q22" s="75">
        <f>SUM(Q23+Q26+Q28)</f>
        <v>3275092.41</v>
      </c>
      <c r="R22" s="52"/>
      <c r="S22" s="75">
        <f>PRODUCT(Q22/M22*100)</f>
        <v>116.68248907829278</v>
      </c>
      <c r="T22" s="52"/>
      <c r="U22" s="75">
        <f>PRODUCT(Q22/O22*100)</f>
        <v>103.14407040683282</v>
      </c>
      <c r="V22" s="52"/>
    </row>
    <row r="23" spans="1:22" ht="12.75">
      <c r="A23" s="76" t="s">
        <v>78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77">
        <f>SUM(M24:N25)</f>
        <v>97582.8</v>
      </c>
      <c r="N23" s="52"/>
      <c r="O23" s="77">
        <f>SUM(O24:P25)</f>
        <v>154260</v>
      </c>
      <c r="P23" s="52"/>
      <c r="Q23" s="77">
        <f>SUM(Q24:R25)</f>
        <v>154259.97</v>
      </c>
      <c r="R23" s="52"/>
      <c r="S23" s="83">
        <f>PRODUCT(Q23/M23*100)</f>
        <v>158.0811065064745</v>
      </c>
      <c r="T23" s="86"/>
      <c r="U23" s="83">
        <f>PRODUCT(Q23/O23*100)</f>
        <v>99.99998055231427</v>
      </c>
      <c r="V23" s="86"/>
    </row>
    <row r="24" spans="1:22" ht="12.75">
      <c r="A24" s="87" t="s">
        <v>79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>
        <v>0</v>
      </c>
      <c r="N24" s="90"/>
      <c r="O24" s="91">
        <v>0</v>
      </c>
      <c r="P24" s="92"/>
      <c r="Q24" s="91">
        <v>0</v>
      </c>
      <c r="R24" s="92"/>
      <c r="S24" s="91">
        <v>0</v>
      </c>
      <c r="T24" s="92"/>
      <c r="U24" s="91">
        <v>0</v>
      </c>
      <c r="V24" s="92"/>
    </row>
    <row r="25" spans="1:22" s="25" customFormat="1" ht="12.75">
      <c r="A25" s="33" t="s">
        <v>183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9"/>
      <c r="N25" s="27">
        <v>97582.8</v>
      </c>
      <c r="O25" s="26"/>
      <c r="P25" s="27">
        <v>154260</v>
      </c>
      <c r="Q25" s="26"/>
      <c r="R25" s="27">
        <v>154259.97</v>
      </c>
      <c r="S25" s="26"/>
      <c r="T25" s="27">
        <f>PRODUCT(R25/N25*100)</f>
        <v>158.0811065064745</v>
      </c>
      <c r="U25" s="29"/>
      <c r="V25" s="34">
        <f>PRODUCT(R25/P25*100)</f>
        <v>99.99998055231427</v>
      </c>
    </row>
    <row r="26" spans="1:22" ht="12.75">
      <c r="A26" s="82" t="s">
        <v>179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77">
        <f>SUM(M27)</f>
        <v>125384.72</v>
      </c>
      <c r="N26" s="52"/>
      <c r="O26" s="77">
        <f>SUM(O27)</f>
        <v>300200</v>
      </c>
      <c r="P26" s="52"/>
      <c r="Q26" s="77">
        <f>SUM(Q27)</f>
        <v>266726.5</v>
      </c>
      <c r="R26" s="52"/>
      <c r="S26" s="77">
        <f>PRODUCT(Q26/M26*100)</f>
        <v>212.72647895214027</v>
      </c>
      <c r="T26" s="52"/>
      <c r="U26" s="77">
        <f>PRODUCT(Q26/O26*100)</f>
        <v>88.849600266489</v>
      </c>
      <c r="V26" s="52"/>
    </row>
    <row r="27" spans="1:22" ht="12.75">
      <c r="A27" s="93" t="s">
        <v>180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80">
        <v>125384.72</v>
      </c>
      <c r="N27" s="70"/>
      <c r="O27" s="80">
        <v>300200</v>
      </c>
      <c r="P27" s="70"/>
      <c r="Q27" s="80">
        <v>266726.5</v>
      </c>
      <c r="R27" s="70"/>
      <c r="S27" s="94">
        <f>PRODUCT(Q27/M27*100)</f>
        <v>212.72647895214027</v>
      </c>
      <c r="T27" s="92"/>
      <c r="U27" s="94">
        <f>PRODUCT(Q27/O27*100)</f>
        <v>88.849600266489</v>
      </c>
      <c r="V27" s="92"/>
    </row>
    <row r="28" spans="1:22" ht="12.75">
      <c r="A28" s="82" t="s">
        <v>181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77">
        <f>SUM(M29)</f>
        <v>2583873.88</v>
      </c>
      <c r="N28" s="52"/>
      <c r="O28" s="77">
        <f>SUM(O29)</f>
        <v>2720800</v>
      </c>
      <c r="P28" s="52"/>
      <c r="Q28" s="77">
        <f>SUM(Q29)</f>
        <v>2854105.94</v>
      </c>
      <c r="R28" s="52"/>
      <c r="S28" s="77">
        <f>PRODUCT(Q28/M28*100)</f>
        <v>110.4584075132955</v>
      </c>
      <c r="T28" s="52"/>
      <c r="U28" s="77">
        <f>PRODUCT(Q28/O28*100)</f>
        <v>104.89951264334019</v>
      </c>
      <c r="V28" s="52"/>
    </row>
    <row r="29" spans="1:22" ht="12.75">
      <c r="A29" s="95" t="s">
        <v>182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89">
        <v>2583873.88</v>
      </c>
      <c r="N29" s="90"/>
      <c r="O29" s="89">
        <v>2720800</v>
      </c>
      <c r="P29" s="90"/>
      <c r="Q29" s="89">
        <v>2854105.94</v>
      </c>
      <c r="R29" s="90"/>
      <c r="S29" s="94">
        <f>PRODUCT(Q29/M29*100)</f>
        <v>110.4584075132955</v>
      </c>
      <c r="T29" s="92"/>
      <c r="U29" s="94">
        <f>PRODUCT(Q29/O29*100)</f>
        <v>104.89951264334019</v>
      </c>
      <c r="V29" s="92"/>
    </row>
    <row r="31" spans="1:18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6"/>
    </row>
    <row r="32" spans="1:18" ht="12.75">
      <c r="A32" s="25"/>
      <c r="R32" s="36"/>
    </row>
  </sheetData>
  <sheetProtection/>
  <mergeCells count="93"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U17:V17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7:U7"/>
    <mergeCell ref="A8:U8"/>
    <mergeCell ref="A12:L12"/>
    <mergeCell ref="M12:N12"/>
    <mergeCell ref="O12:P12"/>
    <mergeCell ref="Q12:R12"/>
    <mergeCell ref="S12:T12"/>
    <mergeCell ref="U12:V12"/>
    <mergeCell ref="A2:B2"/>
    <mergeCell ref="A3:B3"/>
    <mergeCell ref="A4:B4"/>
    <mergeCell ref="A5:B5"/>
    <mergeCell ref="A6:U6"/>
    <mergeCell ref="A1:G1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G18" sqref="G18"/>
    </sheetView>
  </sheetViews>
  <sheetFormatPr defaultColWidth="9.140625" defaultRowHeight="12.75"/>
  <cols>
    <col min="6" max="6" width="2.7109375" style="0" customWidth="1"/>
    <col min="12" max="12" width="6.57421875" style="0" customWidth="1"/>
    <col min="14" max="14" width="1.7109375" style="0" customWidth="1"/>
    <col min="16" max="16" width="3.421875" style="0" customWidth="1"/>
  </cols>
  <sheetData>
    <row r="1" spans="1:5" ht="12.75">
      <c r="A1" s="42" t="s">
        <v>174</v>
      </c>
      <c r="B1" s="42"/>
      <c r="C1" s="42"/>
      <c r="D1" s="42"/>
      <c r="E1" s="42"/>
    </row>
    <row r="2" spans="1:4" ht="12.75">
      <c r="A2" s="39"/>
      <c r="B2" s="39"/>
      <c r="C2" s="1"/>
      <c r="D2" s="2"/>
    </row>
    <row r="3" spans="1:2" ht="12.75">
      <c r="A3" s="39"/>
      <c r="B3" s="39"/>
    </row>
    <row r="4" spans="1:2" ht="12.75">
      <c r="A4" s="39"/>
      <c r="B4" s="39"/>
    </row>
    <row r="5" spans="1:2" ht="12.75">
      <c r="A5" s="39"/>
      <c r="B5" s="39"/>
    </row>
    <row r="6" spans="1:16" s="6" customFormat="1" ht="18">
      <c r="A6" s="97" t="s">
        <v>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12.75">
      <c r="A7" s="43" t="s">
        <v>205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2.75">
      <c r="A8" s="44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99" t="s">
        <v>82</v>
      </c>
      <c r="B9" s="39"/>
      <c r="C9" s="39"/>
      <c r="D9" s="39"/>
      <c r="E9" s="39"/>
      <c r="F9" s="39"/>
      <c r="G9" s="100" t="s">
        <v>2</v>
      </c>
      <c r="H9" s="39"/>
      <c r="I9" s="100" t="s">
        <v>209</v>
      </c>
      <c r="J9" s="39"/>
      <c r="K9" s="100" t="s">
        <v>210</v>
      </c>
      <c r="L9" s="39"/>
      <c r="M9" s="99" t="s">
        <v>86</v>
      </c>
      <c r="N9" s="39"/>
      <c r="O9" s="99" t="s">
        <v>87</v>
      </c>
      <c r="P9" s="39"/>
    </row>
    <row r="10" spans="1:16" ht="12.75">
      <c r="A10" s="99" t="s">
        <v>0</v>
      </c>
      <c r="B10" s="39"/>
      <c r="C10" s="39"/>
      <c r="D10" s="39"/>
      <c r="E10" s="39"/>
      <c r="F10" s="39"/>
      <c r="G10" s="99" t="s">
        <v>6</v>
      </c>
      <c r="H10" s="39"/>
      <c r="I10" s="99" t="s">
        <v>7</v>
      </c>
      <c r="J10" s="39"/>
      <c r="K10" s="99" t="s">
        <v>8</v>
      </c>
      <c r="L10" s="39"/>
      <c r="M10" s="99" t="s">
        <v>9</v>
      </c>
      <c r="N10" s="39"/>
      <c r="O10" s="99" t="s">
        <v>10</v>
      </c>
      <c r="P10" s="39"/>
    </row>
    <row r="11" spans="1:16" ht="12.75">
      <c r="A11" s="107" t="s">
        <v>88</v>
      </c>
      <c r="B11" s="39"/>
      <c r="C11" s="39"/>
      <c r="D11" s="39"/>
      <c r="E11" s="39"/>
      <c r="F11" s="39"/>
      <c r="G11" s="101">
        <f>SUM(G12)</f>
        <v>2806841.4</v>
      </c>
      <c r="H11" s="39"/>
      <c r="I11" s="101">
        <f>SUM(I12)</f>
        <v>3175260</v>
      </c>
      <c r="J11" s="39"/>
      <c r="K11" s="101">
        <f>SUM(K12)</f>
        <v>3275092.41</v>
      </c>
      <c r="L11" s="39"/>
      <c r="M11" s="101">
        <f>PRODUCT(K11/G11*100)</f>
        <v>116.68248907829278</v>
      </c>
      <c r="N11" s="52"/>
      <c r="O11" s="101">
        <f>PRODUCT(K11/I11*100)</f>
        <v>103.14407040683282</v>
      </c>
      <c r="P11" s="52"/>
    </row>
    <row r="12" spans="1:16" ht="12.75">
      <c r="A12" s="102" t="s">
        <v>89</v>
      </c>
      <c r="B12" s="103"/>
      <c r="C12" s="103"/>
      <c r="D12" s="103"/>
      <c r="E12" s="103"/>
      <c r="F12" s="103"/>
      <c r="G12" s="104">
        <f>SUM(G13)</f>
        <v>2806841.4</v>
      </c>
      <c r="H12" s="103"/>
      <c r="I12" s="104">
        <f>SUM(I13)</f>
        <v>3175260</v>
      </c>
      <c r="J12" s="103"/>
      <c r="K12" s="104">
        <f>SUM(K13)</f>
        <v>3275092.41</v>
      </c>
      <c r="L12" s="103"/>
      <c r="M12" s="105">
        <f>PRODUCT(K12/G12*100)</f>
        <v>116.68248907829278</v>
      </c>
      <c r="N12" s="106"/>
      <c r="O12" s="105">
        <f>PRODUCT(K12/I12*100)</f>
        <v>103.14407040683282</v>
      </c>
      <c r="P12" s="106"/>
    </row>
    <row r="13" spans="1:16" ht="26.25" customHeight="1">
      <c r="A13" s="224" t="s">
        <v>90</v>
      </c>
      <c r="B13" s="225"/>
      <c r="C13" s="225"/>
      <c r="D13" s="225"/>
      <c r="E13" s="225"/>
      <c r="F13" s="225"/>
      <c r="G13" s="226">
        <v>2806841.4</v>
      </c>
      <c r="H13" s="227"/>
      <c r="I13" s="226">
        <v>3175260</v>
      </c>
      <c r="J13" s="227"/>
      <c r="K13" s="226">
        <v>3275092.41</v>
      </c>
      <c r="L13" s="227"/>
      <c r="M13" s="228">
        <f>PRODUCT(K13/G13*100)</f>
        <v>116.68248907829278</v>
      </c>
      <c r="N13" s="229"/>
      <c r="O13" s="228">
        <f>PRODUCT(K13/I13*100)</f>
        <v>103.14407040683282</v>
      </c>
      <c r="P13" s="229"/>
    </row>
  </sheetData>
  <sheetProtection/>
  <mergeCells count="38">
    <mergeCell ref="A1:E1"/>
    <mergeCell ref="A13:F13"/>
    <mergeCell ref="G13:H13"/>
    <mergeCell ref="I13:J13"/>
    <mergeCell ref="K13:L13"/>
    <mergeCell ref="M13:N13"/>
    <mergeCell ref="A11:F11"/>
    <mergeCell ref="G11:H11"/>
    <mergeCell ref="I11:J11"/>
    <mergeCell ref="K11:L11"/>
    <mergeCell ref="O13:P13"/>
    <mergeCell ref="A12:F12"/>
    <mergeCell ref="G12:H12"/>
    <mergeCell ref="I12:J12"/>
    <mergeCell ref="K12:L12"/>
    <mergeCell ref="M12:N12"/>
    <mergeCell ref="O12:P12"/>
    <mergeCell ref="M11:N11"/>
    <mergeCell ref="O11:P11"/>
    <mergeCell ref="A10:F10"/>
    <mergeCell ref="G10:H10"/>
    <mergeCell ref="I10:J10"/>
    <mergeCell ref="K10:L10"/>
    <mergeCell ref="M10:N10"/>
    <mergeCell ref="O10:P10"/>
    <mergeCell ref="A8:P8"/>
    <mergeCell ref="A9:F9"/>
    <mergeCell ref="G9:H9"/>
    <mergeCell ref="I9:J9"/>
    <mergeCell ref="K9:L9"/>
    <mergeCell ref="M9:N9"/>
    <mergeCell ref="O9:P9"/>
    <mergeCell ref="A2:B2"/>
    <mergeCell ref="A3:B3"/>
    <mergeCell ref="A4:B4"/>
    <mergeCell ref="A5:B5"/>
    <mergeCell ref="A6:P6"/>
    <mergeCell ref="A7:P7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8" sqref="A8:V8"/>
    </sheetView>
  </sheetViews>
  <sheetFormatPr defaultColWidth="9.140625" defaultRowHeight="12.75"/>
  <cols>
    <col min="2" max="2" width="6.8515625" style="0" customWidth="1"/>
    <col min="3" max="3" width="6.57421875" style="0" customWidth="1"/>
    <col min="6" max="6" width="6.28125" style="0" customWidth="1"/>
    <col min="7" max="7" width="4.57421875" style="0" customWidth="1"/>
    <col min="8" max="8" width="8.8515625" style="0" hidden="1" customWidth="1"/>
    <col min="9" max="9" width="3.28125" style="0" customWidth="1"/>
    <col min="10" max="10" width="2.00390625" style="0" customWidth="1"/>
    <col min="11" max="11" width="2.57421875" style="0" customWidth="1"/>
    <col min="12" max="12" width="2.7109375" style="0" customWidth="1"/>
    <col min="13" max="13" width="5.57421875" style="0" customWidth="1"/>
    <col min="14" max="14" width="8.421875" style="0" customWidth="1"/>
    <col min="15" max="15" width="6.00390625" style="0" customWidth="1"/>
    <col min="16" max="16" width="8.7109375" style="0" customWidth="1"/>
    <col min="17" max="17" width="3.7109375" style="0" customWidth="1"/>
    <col min="19" max="19" width="3.7109375" style="0" customWidth="1"/>
    <col min="20" max="20" width="6.140625" style="0" customWidth="1"/>
    <col min="21" max="21" width="3.28125" style="0" customWidth="1"/>
    <col min="22" max="22" width="7.00390625" style="0" customWidth="1"/>
  </cols>
  <sheetData>
    <row r="1" spans="1:5" ht="12.75">
      <c r="A1" s="42" t="s">
        <v>174</v>
      </c>
      <c r="B1" s="42"/>
      <c r="C1" s="42"/>
      <c r="D1" s="42"/>
      <c r="E1" s="42"/>
    </row>
    <row r="2" spans="1:4" ht="12.75">
      <c r="A2" s="39"/>
      <c r="B2" s="39"/>
      <c r="C2" s="1"/>
      <c r="D2" s="2"/>
    </row>
    <row r="3" spans="1:2" ht="12.75">
      <c r="A3" s="39"/>
      <c r="B3" s="39"/>
    </row>
    <row r="4" spans="1:2" ht="12.75">
      <c r="A4" s="39"/>
      <c r="B4" s="39"/>
    </row>
    <row r="5" spans="1:2" ht="12.75">
      <c r="A5" s="39"/>
      <c r="B5" s="39"/>
    </row>
    <row r="6" spans="1:22" s="7" customFormat="1" ht="18">
      <c r="A6" s="108" t="s">
        <v>91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ht="12.75">
      <c r="A7" s="43" t="s">
        <v>205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.75">
      <c r="A8" s="44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.75">
      <c r="A9" s="110" t="s">
        <v>92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110" t="s">
        <v>83</v>
      </c>
      <c r="N9" s="39"/>
      <c r="O9" s="110" t="s">
        <v>84</v>
      </c>
      <c r="P9" s="39"/>
      <c r="Q9" s="110" t="s">
        <v>85</v>
      </c>
      <c r="R9" s="39"/>
      <c r="S9" s="110" t="s">
        <v>86</v>
      </c>
      <c r="T9" s="39"/>
      <c r="U9" s="110" t="s">
        <v>87</v>
      </c>
      <c r="V9" s="39"/>
    </row>
    <row r="10" spans="1:22" ht="12.75">
      <c r="A10" s="112" t="s">
        <v>93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12" t="s">
        <v>6</v>
      </c>
      <c r="N10" s="39"/>
      <c r="O10" s="112" t="s">
        <v>7</v>
      </c>
      <c r="P10" s="39"/>
      <c r="Q10" s="112" t="s">
        <v>8</v>
      </c>
      <c r="R10" s="39"/>
      <c r="S10" s="112" t="s">
        <v>9</v>
      </c>
      <c r="T10" s="39"/>
      <c r="U10" s="112" t="s">
        <v>10</v>
      </c>
      <c r="V10" s="39"/>
    </row>
    <row r="11" spans="1:22" ht="12.75">
      <c r="A11" s="114" t="s">
        <v>19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115">
        <v>0</v>
      </c>
      <c r="N11" s="39"/>
      <c r="O11" s="115">
        <v>0</v>
      </c>
      <c r="P11" s="39"/>
      <c r="Q11" s="115">
        <v>0</v>
      </c>
      <c r="R11" s="39"/>
      <c r="S11" s="111">
        <v>0</v>
      </c>
      <c r="T11" s="39"/>
      <c r="U11" s="111">
        <v>0</v>
      </c>
      <c r="V11" s="39"/>
    </row>
    <row r="12" spans="1:22" ht="12.75">
      <c r="A12" s="114" t="s">
        <v>20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15">
        <v>0</v>
      </c>
      <c r="N12" s="39"/>
      <c r="O12" s="115">
        <v>0</v>
      </c>
      <c r="P12" s="39"/>
      <c r="Q12" s="115">
        <v>0</v>
      </c>
      <c r="R12" s="39"/>
      <c r="S12" s="111">
        <v>0</v>
      </c>
      <c r="T12" s="39"/>
      <c r="U12" s="111">
        <v>0</v>
      </c>
      <c r="V12" s="39"/>
    </row>
    <row r="13" spans="1:22" ht="12.75">
      <c r="A13" s="116" t="s">
        <v>94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17">
        <v>0</v>
      </c>
      <c r="N13" s="39"/>
      <c r="O13" s="117">
        <v>0</v>
      </c>
      <c r="P13" s="39"/>
      <c r="Q13" s="117">
        <v>0</v>
      </c>
      <c r="R13" s="39"/>
      <c r="S13" s="113">
        <v>0</v>
      </c>
      <c r="T13" s="39"/>
      <c r="U13" s="113">
        <v>0</v>
      </c>
      <c r="V13" s="39"/>
    </row>
    <row r="14" spans="1:22" ht="12.75">
      <c r="A14" s="114" t="s">
        <v>95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15">
        <v>0</v>
      </c>
      <c r="N14" s="39"/>
      <c r="O14" s="115">
        <v>0</v>
      </c>
      <c r="P14" s="39"/>
      <c r="Q14" s="115">
        <v>0</v>
      </c>
      <c r="R14" s="39"/>
      <c r="S14" s="111">
        <v>0</v>
      </c>
      <c r="T14" s="39"/>
      <c r="U14" s="111">
        <v>0</v>
      </c>
      <c r="V14" s="39"/>
    </row>
    <row r="15" spans="1:22" ht="12.75">
      <c r="A15" s="114" t="s">
        <v>96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15">
        <v>0</v>
      </c>
      <c r="N15" s="39"/>
      <c r="O15" s="115">
        <v>0</v>
      </c>
      <c r="P15" s="39"/>
      <c r="Q15" s="115">
        <v>0</v>
      </c>
      <c r="R15" s="39"/>
      <c r="S15" s="111">
        <v>0</v>
      </c>
      <c r="T15" s="39"/>
      <c r="U15" s="111">
        <v>0</v>
      </c>
      <c r="V15" s="39"/>
    </row>
    <row r="16" spans="1:22" ht="12.75">
      <c r="A16" s="114" t="s">
        <v>97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15">
        <v>0</v>
      </c>
      <c r="N16" s="39"/>
      <c r="O16" s="115">
        <v>0</v>
      </c>
      <c r="P16" s="39"/>
      <c r="Q16" s="115">
        <v>0</v>
      </c>
      <c r="R16" s="39"/>
      <c r="S16" s="111">
        <v>0</v>
      </c>
      <c r="T16" s="39"/>
      <c r="U16" s="111">
        <v>0</v>
      </c>
      <c r="V16" s="39"/>
    </row>
    <row r="17" spans="1:22" ht="12.75">
      <c r="A17" s="116" t="s">
        <v>98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17">
        <v>0</v>
      </c>
      <c r="N17" s="39"/>
      <c r="O17" s="117">
        <v>0</v>
      </c>
      <c r="P17" s="39"/>
      <c r="Q17" s="117">
        <v>0</v>
      </c>
      <c r="R17" s="39"/>
      <c r="S17" s="113">
        <v>0</v>
      </c>
      <c r="T17" s="39"/>
      <c r="U17" s="113">
        <v>0</v>
      </c>
      <c r="V17" s="39"/>
    </row>
  </sheetData>
  <sheetProtection/>
  <mergeCells count="62"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:E1"/>
    <mergeCell ref="A13:L13"/>
    <mergeCell ref="M13:N13"/>
    <mergeCell ref="O13:P13"/>
    <mergeCell ref="Q13:R13"/>
    <mergeCell ref="S13:T13"/>
    <mergeCell ref="A11:L11"/>
    <mergeCell ref="M11:N11"/>
    <mergeCell ref="O11:P11"/>
    <mergeCell ref="Q11:R11"/>
    <mergeCell ref="U13:V13"/>
    <mergeCell ref="A12:L12"/>
    <mergeCell ref="M12:N12"/>
    <mergeCell ref="O12:P12"/>
    <mergeCell ref="Q12:R12"/>
    <mergeCell ref="S12:T12"/>
    <mergeCell ref="U12:V12"/>
    <mergeCell ref="S11:T11"/>
    <mergeCell ref="U11:V11"/>
    <mergeCell ref="A10:L10"/>
    <mergeCell ref="M10:N10"/>
    <mergeCell ref="O10:P10"/>
    <mergeCell ref="Q10:R10"/>
    <mergeCell ref="S10:T10"/>
    <mergeCell ref="U10:V10"/>
    <mergeCell ref="A8:V8"/>
    <mergeCell ref="A9:L9"/>
    <mergeCell ref="M9:N9"/>
    <mergeCell ref="O9:P9"/>
    <mergeCell ref="Q9:R9"/>
    <mergeCell ref="S9:T9"/>
    <mergeCell ref="U9:V9"/>
    <mergeCell ref="A2:B2"/>
    <mergeCell ref="A3:B3"/>
    <mergeCell ref="A4:B4"/>
    <mergeCell ref="A5:B5"/>
    <mergeCell ref="A6:V6"/>
    <mergeCell ref="A7:V7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Q15" sqref="Q15:R15"/>
    </sheetView>
  </sheetViews>
  <sheetFormatPr defaultColWidth="9.140625" defaultRowHeight="12.75"/>
  <cols>
    <col min="3" max="3" width="5.7109375" style="0" customWidth="1"/>
    <col min="4" max="4" width="7.28125" style="0" customWidth="1"/>
    <col min="5" max="5" width="3.7109375" style="0" customWidth="1"/>
    <col min="6" max="6" width="8.8515625" style="0" hidden="1" customWidth="1"/>
    <col min="7" max="7" width="4.140625" style="0" customWidth="1"/>
    <col min="8" max="8" width="4.421875" style="0" customWidth="1"/>
    <col min="9" max="9" width="3.28125" style="0" customWidth="1"/>
    <col min="10" max="10" width="4.28125" style="0" customWidth="1"/>
    <col min="11" max="11" width="3.140625" style="0" customWidth="1"/>
    <col min="12" max="12" width="2.7109375" style="0" customWidth="1"/>
    <col min="13" max="13" width="6.57421875" style="0" customWidth="1"/>
    <col min="14" max="14" width="6.8515625" style="0" customWidth="1"/>
    <col min="16" max="16" width="7.8515625" style="0" customWidth="1"/>
    <col min="18" max="18" width="5.7109375" style="0" customWidth="1"/>
    <col min="19" max="19" width="4.421875" style="0" customWidth="1"/>
    <col min="20" max="20" width="6.00390625" style="0" customWidth="1"/>
    <col min="21" max="21" width="4.421875" style="0" customWidth="1"/>
    <col min="22" max="22" width="5.7109375" style="0" customWidth="1"/>
  </cols>
  <sheetData>
    <row r="1" spans="1:5" ht="12.75">
      <c r="A1" s="42" t="s">
        <v>174</v>
      </c>
      <c r="B1" s="42"/>
      <c r="C1" s="42"/>
      <c r="D1" s="42"/>
      <c r="E1" s="42"/>
    </row>
    <row r="2" spans="1:4" ht="12.75">
      <c r="A2" s="39"/>
      <c r="B2" s="39"/>
      <c r="C2" s="1"/>
      <c r="D2" s="2"/>
    </row>
    <row r="3" spans="1:2" ht="12.75">
      <c r="A3" s="39"/>
      <c r="B3" s="39"/>
    </row>
    <row r="4" spans="1:2" ht="12.75">
      <c r="A4" s="39"/>
      <c r="B4" s="39"/>
    </row>
    <row r="5" spans="1:2" ht="12.75">
      <c r="A5" s="39"/>
      <c r="B5" s="39"/>
    </row>
    <row r="6" spans="1:21" s="8" customFormat="1" ht="18">
      <c r="A6" s="118" t="s">
        <v>99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 ht="12.75">
      <c r="A7" s="43" t="s">
        <v>205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2.75">
      <c r="A8" s="44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14" spans="1:22" ht="12.75">
      <c r="A14" s="120" t="s">
        <v>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59" t="s">
        <v>2</v>
      </c>
      <c r="N14" s="39"/>
      <c r="O14" s="59" t="s">
        <v>206</v>
      </c>
      <c r="P14" s="39"/>
      <c r="Q14" s="59" t="s">
        <v>207</v>
      </c>
      <c r="R14" s="39"/>
      <c r="S14" s="120" t="s">
        <v>3</v>
      </c>
      <c r="T14" s="39"/>
      <c r="U14" s="120" t="s">
        <v>4</v>
      </c>
      <c r="V14" s="39"/>
    </row>
    <row r="15" spans="1:22" ht="12.75">
      <c r="A15" s="120" t="s">
        <v>93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120" t="s">
        <v>6</v>
      </c>
      <c r="N15" s="39"/>
      <c r="O15" s="120" t="s">
        <v>7</v>
      </c>
      <c r="P15" s="39"/>
      <c r="Q15" s="120" t="s">
        <v>8</v>
      </c>
      <c r="R15" s="39"/>
      <c r="S15" s="120" t="s">
        <v>9</v>
      </c>
      <c r="T15" s="39"/>
      <c r="U15" s="120" t="s">
        <v>10</v>
      </c>
      <c r="V15" s="39"/>
    </row>
    <row r="16" spans="1:22" ht="12.75">
      <c r="A16" s="121" t="s">
        <v>100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22">
        <v>0</v>
      </c>
      <c r="N16" s="39"/>
      <c r="O16" s="122">
        <v>0</v>
      </c>
      <c r="P16" s="39"/>
      <c r="Q16" s="122">
        <v>0</v>
      </c>
      <c r="R16" s="39"/>
      <c r="S16" s="123">
        <v>0</v>
      </c>
      <c r="T16" s="39"/>
      <c r="U16" s="123">
        <v>0</v>
      </c>
      <c r="V16" s="39"/>
    </row>
    <row r="17" spans="1:22" ht="12.75">
      <c r="A17" s="124" t="s">
        <v>101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25">
        <v>0</v>
      </c>
      <c r="N17" s="39"/>
      <c r="O17" s="125">
        <v>0</v>
      </c>
      <c r="P17" s="39"/>
      <c r="Q17" s="125">
        <v>0</v>
      </c>
      <c r="R17" s="39"/>
      <c r="S17" s="126">
        <v>0</v>
      </c>
      <c r="T17" s="39"/>
      <c r="U17" s="126">
        <v>0</v>
      </c>
      <c r="V17" s="39"/>
    </row>
    <row r="18" spans="1:22" ht="12.75">
      <c r="A18" s="127" t="s">
        <v>102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28">
        <v>0</v>
      </c>
      <c r="N18" s="39"/>
      <c r="O18" s="128">
        <v>0</v>
      </c>
      <c r="P18" s="39"/>
      <c r="Q18" s="128">
        <v>0</v>
      </c>
      <c r="R18" s="39"/>
      <c r="S18" s="129">
        <v>0</v>
      </c>
      <c r="T18" s="39"/>
      <c r="U18" s="129">
        <v>0</v>
      </c>
      <c r="V18" s="39"/>
    </row>
    <row r="19" spans="1:22" ht="12.75">
      <c r="A19" s="121" t="s">
        <v>103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22">
        <v>0</v>
      </c>
      <c r="N19" s="39"/>
      <c r="O19" s="122">
        <v>0</v>
      </c>
      <c r="P19" s="39"/>
      <c r="Q19" s="122">
        <v>0</v>
      </c>
      <c r="R19" s="39"/>
      <c r="S19" s="123">
        <v>0</v>
      </c>
      <c r="T19" s="39"/>
      <c r="U19" s="123">
        <v>0</v>
      </c>
      <c r="V19" s="39"/>
    </row>
    <row r="20" spans="1:22" ht="12.75">
      <c r="A20" s="124" t="s">
        <v>104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25">
        <v>0</v>
      </c>
      <c r="N20" s="39"/>
      <c r="O20" s="125">
        <v>0</v>
      </c>
      <c r="P20" s="39"/>
      <c r="Q20" s="125">
        <v>0</v>
      </c>
      <c r="R20" s="39"/>
      <c r="S20" s="126">
        <v>0</v>
      </c>
      <c r="T20" s="39"/>
      <c r="U20" s="126">
        <v>0</v>
      </c>
      <c r="V20" s="39"/>
    </row>
    <row r="21" spans="1:22" ht="12.75">
      <c r="A21" s="127" t="s">
        <v>105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28">
        <v>0</v>
      </c>
      <c r="N21" s="39"/>
      <c r="O21" s="128">
        <v>0</v>
      </c>
      <c r="P21" s="39"/>
      <c r="Q21" s="128">
        <v>0</v>
      </c>
      <c r="R21" s="39"/>
      <c r="S21" s="129">
        <v>0</v>
      </c>
      <c r="T21" s="39"/>
      <c r="U21" s="129">
        <v>0</v>
      </c>
      <c r="V21" s="39"/>
    </row>
    <row r="22" spans="1:22" ht="12.75">
      <c r="A22" s="121" t="s">
        <v>94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22">
        <v>0</v>
      </c>
      <c r="N22" s="39"/>
      <c r="O22" s="122">
        <v>0</v>
      </c>
      <c r="P22" s="39"/>
      <c r="Q22" s="122">
        <v>0</v>
      </c>
      <c r="R22" s="39"/>
      <c r="S22" s="123">
        <v>0</v>
      </c>
      <c r="T22" s="39"/>
      <c r="U22" s="123">
        <v>0</v>
      </c>
      <c r="V22" s="39"/>
    </row>
    <row r="23" spans="1:22" ht="12.75">
      <c r="A23" s="121" t="s">
        <v>98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22">
        <v>0</v>
      </c>
      <c r="N23" s="39"/>
      <c r="O23" s="122">
        <v>0</v>
      </c>
      <c r="P23" s="39"/>
      <c r="Q23" s="122">
        <v>0</v>
      </c>
      <c r="R23" s="39"/>
      <c r="S23" s="123">
        <v>0</v>
      </c>
      <c r="T23" s="39"/>
      <c r="U23" s="123">
        <v>0</v>
      </c>
      <c r="V23" s="39"/>
    </row>
  </sheetData>
  <sheetProtection/>
  <mergeCells count="68"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2:B2"/>
    <mergeCell ref="A3:B3"/>
    <mergeCell ref="A4:B4"/>
    <mergeCell ref="A5:B5"/>
    <mergeCell ref="A6:U6"/>
    <mergeCell ref="A1:E1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1">
      <selection activeCell="E102" sqref="E101:E102"/>
    </sheetView>
  </sheetViews>
  <sheetFormatPr defaultColWidth="9.140625" defaultRowHeight="12.75"/>
  <cols>
    <col min="1" max="1" width="5.28125" style="0" customWidth="1"/>
    <col min="2" max="2" width="3.421875" style="0" customWidth="1"/>
    <col min="4" max="4" width="8.140625" style="0" customWidth="1"/>
    <col min="10" max="10" width="10.28125" style="0" customWidth="1"/>
    <col min="11" max="11" width="7.140625" style="0" customWidth="1"/>
    <col min="13" max="13" width="6.28125" style="0" customWidth="1"/>
    <col min="14" max="14" width="7.00390625" style="0" customWidth="1"/>
    <col min="15" max="15" width="5.421875" style="0" customWidth="1"/>
    <col min="16" max="16" width="5.00390625" style="0" customWidth="1"/>
  </cols>
  <sheetData>
    <row r="1" spans="1:5" ht="12.75">
      <c r="A1" s="42" t="s">
        <v>174</v>
      </c>
      <c r="B1" s="42"/>
      <c r="C1" s="42"/>
      <c r="D1" s="42"/>
      <c r="E1" s="42"/>
    </row>
    <row r="2" spans="1:4" ht="12.75">
      <c r="A2" s="39"/>
      <c r="B2" s="39"/>
      <c r="C2" s="1"/>
      <c r="D2" s="2"/>
    </row>
    <row r="3" spans="1:2" ht="12.75">
      <c r="A3" s="39"/>
      <c r="B3" s="39"/>
    </row>
    <row r="4" spans="1:2" ht="12.75">
      <c r="A4" s="39"/>
      <c r="B4" s="39"/>
    </row>
    <row r="5" spans="1:2" ht="12.75">
      <c r="A5" s="39"/>
      <c r="B5" s="39"/>
    </row>
    <row r="6" spans="1:16" s="9" customFormat="1" ht="18">
      <c r="A6" s="139" t="s">
        <v>108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>
      <c r="A7" s="43" t="s">
        <v>205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2.75">
      <c r="A8" s="44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142" t="s">
        <v>0</v>
      </c>
      <c r="B9" s="39"/>
      <c r="C9" s="142" t="s">
        <v>109</v>
      </c>
      <c r="D9" s="39"/>
      <c r="E9" s="39"/>
      <c r="F9" s="39"/>
      <c r="G9" s="39"/>
      <c r="H9" s="39"/>
      <c r="I9" s="39"/>
      <c r="J9" s="39"/>
      <c r="K9" s="141" t="s">
        <v>0</v>
      </c>
      <c r="L9" s="39"/>
      <c r="M9" s="141" t="s">
        <v>0</v>
      </c>
      <c r="N9" s="39"/>
      <c r="O9" s="141" t="s">
        <v>0</v>
      </c>
      <c r="P9" s="39"/>
    </row>
    <row r="10" spans="1:16" ht="12.75">
      <c r="A10" s="142" t="s">
        <v>0</v>
      </c>
      <c r="B10" s="39"/>
      <c r="C10" s="142" t="s">
        <v>110</v>
      </c>
      <c r="D10" s="39"/>
      <c r="E10" s="39"/>
      <c r="F10" s="39"/>
      <c r="G10" s="39"/>
      <c r="H10" s="39"/>
      <c r="I10" s="39"/>
      <c r="J10" s="39"/>
      <c r="K10" s="141" t="s">
        <v>0</v>
      </c>
      <c r="L10" s="39"/>
      <c r="M10" s="141" t="s">
        <v>0</v>
      </c>
      <c r="N10" s="39"/>
      <c r="O10" s="141" t="s">
        <v>0</v>
      </c>
      <c r="P10" s="39"/>
    </row>
    <row r="11" spans="1:16" ht="12.75">
      <c r="A11" s="142"/>
      <c r="B11" s="39"/>
      <c r="C11" s="142" t="s">
        <v>111</v>
      </c>
      <c r="D11" s="39"/>
      <c r="E11" s="141" t="s">
        <v>112</v>
      </c>
      <c r="F11" s="39"/>
      <c r="G11" s="39"/>
      <c r="H11" s="39"/>
      <c r="I11" s="39"/>
      <c r="J11" s="39"/>
      <c r="K11" s="100" t="s">
        <v>209</v>
      </c>
      <c r="L11" s="39"/>
      <c r="M11" s="100" t="s">
        <v>210</v>
      </c>
      <c r="N11" s="39"/>
      <c r="O11" s="141" t="s">
        <v>106</v>
      </c>
      <c r="P11" s="39"/>
    </row>
    <row r="12" spans="1:16" ht="12.75">
      <c r="A12" s="141" t="s">
        <v>0</v>
      </c>
      <c r="B12" s="39"/>
      <c r="C12" s="39"/>
      <c r="D12" s="39"/>
      <c r="E12" s="39"/>
      <c r="F12" s="39"/>
      <c r="G12" s="39"/>
      <c r="H12" s="39"/>
      <c r="I12" s="39"/>
      <c r="J12" s="39"/>
      <c r="K12" s="141" t="s">
        <v>6</v>
      </c>
      <c r="L12" s="39"/>
      <c r="M12" s="141" t="s">
        <v>7</v>
      </c>
      <c r="N12" s="39"/>
      <c r="O12" s="141" t="s">
        <v>8</v>
      </c>
      <c r="P12" s="39"/>
    </row>
    <row r="13" spans="1:16" ht="15">
      <c r="A13" s="230" t="s">
        <v>0</v>
      </c>
      <c r="B13" s="231"/>
      <c r="C13" s="230" t="s">
        <v>107</v>
      </c>
      <c r="D13" s="231"/>
      <c r="E13" s="231"/>
      <c r="F13" s="231"/>
      <c r="G13" s="231"/>
      <c r="H13" s="231"/>
      <c r="I13" s="231"/>
      <c r="J13" s="231"/>
      <c r="K13" s="232">
        <f>SUM(K14)</f>
        <v>3175260</v>
      </c>
      <c r="L13" s="231"/>
      <c r="M13" s="232">
        <f>SUM(M14)</f>
        <v>3275092.41</v>
      </c>
      <c r="N13" s="231"/>
      <c r="O13" s="232">
        <f aca="true" t="shared" si="0" ref="O13:O32">PRODUCT(M13/K13*100)</f>
        <v>103.14407040683282</v>
      </c>
      <c r="P13" s="233"/>
    </row>
    <row r="14" spans="1:16" ht="25.5" customHeight="1">
      <c r="A14" s="143" t="s">
        <v>0</v>
      </c>
      <c r="B14" s="144"/>
      <c r="C14" s="145" t="s">
        <v>190</v>
      </c>
      <c r="D14" s="146"/>
      <c r="E14" s="146"/>
      <c r="F14" s="146"/>
      <c r="G14" s="146"/>
      <c r="H14" s="146"/>
      <c r="I14" s="146"/>
      <c r="J14" s="146"/>
      <c r="K14" s="147">
        <f>SUM(K20+K41+K46+K51+K83)</f>
        <v>3175260</v>
      </c>
      <c r="L14" s="144"/>
      <c r="M14" s="147">
        <f>SUM(M20+M41+M46+M51+M83)</f>
        <v>3275092.41</v>
      </c>
      <c r="N14" s="144"/>
      <c r="O14" s="147">
        <f t="shared" si="0"/>
        <v>103.14407040683282</v>
      </c>
      <c r="P14" s="147"/>
    </row>
    <row r="15" spans="1:16" ht="12.75">
      <c r="A15" s="143" t="s">
        <v>0</v>
      </c>
      <c r="B15" s="144"/>
      <c r="C15" s="148" t="s">
        <v>184</v>
      </c>
      <c r="D15" s="144"/>
      <c r="E15" s="144"/>
      <c r="F15" s="144"/>
      <c r="G15" s="144"/>
      <c r="H15" s="144"/>
      <c r="I15" s="144"/>
      <c r="J15" s="144"/>
      <c r="K15" s="147">
        <f>SUM(K16:L18)</f>
        <v>3175260</v>
      </c>
      <c r="L15" s="144"/>
      <c r="M15" s="147">
        <f>SUM(M16:N18)</f>
        <v>3275092.41</v>
      </c>
      <c r="N15" s="144"/>
      <c r="O15" s="147">
        <f t="shared" si="0"/>
        <v>103.14407040683282</v>
      </c>
      <c r="P15" s="147"/>
    </row>
    <row r="16" spans="1:16" ht="12.75">
      <c r="A16" s="133" t="s">
        <v>0</v>
      </c>
      <c r="B16" s="144"/>
      <c r="C16" s="132" t="s">
        <v>220</v>
      </c>
      <c r="D16" s="144"/>
      <c r="E16" s="144"/>
      <c r="F16" s="144"/>
      <c r="G16" s="144"/>
      <c r="H16" s="144"/>
      <c r="I16" s="144"/>
      <c r="J16" s="144"/>
      <c r="K16" s="131">
        <v>154260</v>
      </c>
      <c r="L16" s="144"/>
      <c r="M16" s="131">
        <v>154259.97</v>
      </c>
      <c r="N16" s="144"/>
      <c r="O16" s="130">
        <f t="shared" si="0"/>
        <v>99.99998055231427</v>
      </c>
      <c r="P16" s="130"/>
    </row>
    <row r="17" spans="1:16" ht="12.75">
      <c r="A17" s="133" t="s">
        <v>0</v>
      </c>
      <c r="B17" s="133"/>
      <c r="C17" s="132" t="s">
        <v>185</v>
      </c>
      <c r="D17" s="132"/>
      <c r="E17" s="132"/>
      <c r="F17" s="132"/>
      <c r="G17" s="132"/>
      <c r="H17" s="132"/>
      <c r="I17" s="132"/>
      <c r="J17" s="132"/>
      <c r="K17" s="131">
        <v>300200</v>
      </c>
      <c r="L17" s="131"/>
      <c r="M17" s="131">
        <v>266726.5</v>
      </c>
      <c r="N17" s="131"/>
      <c r="O17" s="130">
        <f t="shared" si="0"/>
        <v>88.849600266489</v>
      </c>
      <c r="P17" s="130"/>
    </row>
    <row r="18" spans="1:16" ht="12.75">
      <c r="A18" s="133" t="s">
        <v>0</v>
      </c>
      <c r="B18" s="133"/>
      <c r="C18" s="132" t="s">
        <v>219</v>
      </c>
      <c r="D18" s="132"/>
      <c r="E18" s="132"/>
      <c r="F18" s="132"/>
      <c r="G18" s="132"/>
      <c r="H18" s="132"/>
      <c r="I18" s="132"/>
      <c r="J18" s="132"/>
      <c r="K18" s="131">
        <v>2720800</v>
      </c>
      <c r="L18" s="131"/>
      <c r="M18" s="131">
        <v>2854105.94</v>
      </c>
      <c r="N18" s="131"/>
      <c r="O18" s="130">
        <f t="shared" si="0"/>
        <v>104.89951264334019</v>
      </c>
      <c r="P18" s="130"/>
    </row>
    <row r="19" spans="1:16" ht="12.75">
      <c r="A19" s="149" t="s">
        <v>191</v>
      </c>
      <c r="B19" s="144"/>
      <c r="C19" s="150">
        <v>1007</v>
      </c>
      <c r="D19" s="144"/>
      <c r="E19" s="149" t="s">
        <v>187</v>
      </c>
      <c r="F19" s="144"/>
      <c r="G19" s="144"/>
      <c r="H19" s="144"/>
      <c r="I19" s="144"/>
      <c r="J19" s="144"/>
      <c r="K19" s="151">
        <f>SUM(K20+K41+K51+K46)</f>
        <v>458260</v>
      </c>
      <c r="L19" s="144"/>
      <c r="M19" s="151">
        <f>SUM(M20+M41+M46+M51)</f>
        <v>424739.74</v>
      </c>
      <c r="N19" s="144"/>
      <c r="O19" s="151">
        <f t="shared" si="0"/>
        <v>92.68531837821324</v>
      </c>
      <c r="P19" s="151"/>
    </row>
    <row r="20" spans="1:16" ht="12.75">
      <c r="A20" s="152" t="s">
        <v>192</v>
      </c>
      <c r="B20" s="144"/>
      <c r="C20" s="152" t="s">
        <v>188</v>
      </c>
      <c r="D20" s="144"/>
      <c r="E20" s="152" t="s">
        <v>189</v>
      </c>
      <c r="F20" s="144"/>
      <c r="G20" s="144"/>
      <c r="H20" s="144"/>
      <c r="I20" s="144"/>
      <c r="J20" s="144"/>
      <c r="K20" s="153">
        <f>SUM(K21)</f>
        <v>88000</v>
      </c>
      <c r="L20" s="144"/>
      <c r="M20" s="153">
        <f>SUM(M21)</f>
        <v>88000</v>
      </c>
      <c r="N20" s="144"/>
      <c r="O20" s="153">
        <f t="shared" si="0"/>
        <v>100</v>
      </c>
      <c r="P20" s="153"/>
    </row>
    <row r="21" spans="1:16" ht="12.75">
      <c r="A21" s="133" t="s">
        <v>0</v>
      </c>
      <c r="B21" s="144"/>
      <c r="C21" s="132" t="s">
        <v>194</v>
      </c>
      <c r="D21" s="144"/>
      <c r="E21" s="144"/>
      <c r="F21" s="144"/>
      <c r="G21" s="144"/>
      <c r="H21" s="144"/>
      <c r="I21" s="144"/>
      <c r="J21" s="144"/>
      <c r="K21" s="131">
        <f>SUM(K22)</f>
        <v>88000</v>
      </c>
      <c r="L21" s="144"/>
      <c r="M21" s="131">
        <f>SUM(M22)</f>
        <v>88000</v>
      </c>
      <c r="N21" s="144"/>
      <c r="O21" s="131">
        <f t="shared" si="0"/>
        <v>100</v>
      </c>
      <c r="P21" s="131"/>
    </row>
    <row r="22" spans="1:16" ht="12.75">
      <c r="A22" s="133" t="s">
        <v>0</v>
      </c>
      <c r="B22" s="144"/>
      <c r="C22" s="132" t="s">
        <v>193</v>
      </c>
      <c r="D22" s="144"/>
      <c r="E22" s="144"/>
      <c r="F22" s="144"/>
      <c r="G22" s="144"/>
      <c r="H22" s="144"/>
      <c r="I22" s="144"/>
      <c r="J22" s="144"/>
      <c r="K22" s="131">
        <f>SUM(K23)</f>
        <v>88000</v>
      </c>
      <c r="L22" s="144"/>
      <c r="M22" s="131">
        <f>SUM(M23)</f>
        <v>88000</v>
      </c>
      <c r="N22" s="144"/>
      <c r="O22" s="131">
        <f t="shared" si="0"/>
        <v>100</v>
      </c>
      <c r="P22" s="131"/>
    </row>
    <row r="23" spans="1:16" ht="12.75">
      <c r="A23" s="197"/>
      <c r="B23" s="198"/>
      <c r="C23" s="176">
        <v>3</v>
      </c>
      <c r="D23" s="64"/>
      <c r="E23" s="176" t="s">
        <v>195</v>
      </c>
      <c r="F23" s="64"/>
      <c r="G23" s="64"/>
      <c r="H23" s="64"/>
      <c r="I23" s="64"/>
      <c r="J23" s="64"/>
      <c r="K23" s="51">
        <f>SUM(K24)</f>
        <v>88000</v>
      </c>
      <c r="L23" s="64"/>
      <c r="M23" s="51">
        <f>SUM(M24)</f>
        <v>88000</v>
      </c>
      <c r="N23" s="64"/>
      <c r="O23" s="51">
        <f t="shared" si="0"/>
        <v>100</v>
      </c>
      <c r="P23" s="51"/>
    </row>
    <row r="24" spans="1:16" ht="12.75">
      <c r="A24" s="155"/>
      <c r="B24" s="199"/>
      <c r="C24" s="176">
        <v>32</v>
      </c>
      <c r="D24" s="64"/>
      <c r="E24" s="176" t="s">
        <v>196</v>
      </c>
      <c r="F24" s="64"/>
      <c r="G24" s="64"/>
      <c r="H24" s="64"/>
      <c r="I24" s="64"/>
      <c r="J24" s="64"/>
      <c r="K24" s="51">
        <f>SUM(K25+K28+K32+K38)</f>
        <v>88000</v>
      </c>
      <c r="L24" s="64"/>
      <c r="M24" s="51">
        <f>SUM(M25+M28+M32+M38)</f>
        <v>88000</v>
      </c>
      <c r="N24" s="64"/>
      <c r="O24" s="51">
        <f t="shared" si="0"/>
        <v>100</v>
      </c>
      <c r="P24" s="51"/>
    </row>
    <row r="25" spans="1:16" ht="12.75">
      <c r="A25" s="23"/>
      <c r="B25" s="24"/>
      <c r="C25" s="176">
        <v>321</v>
      </c>
      <c r="D25" s="64"/>
      <c r="E25" s="176" t="s">
        <v>131</v>
      </c>
      <c r="F25" s="64"/>
      <c r="G25" s="64"/>
      <c r="H25" s="64"/>
      <c r="I25" s="64"/>
      <c r="J25" s="64"/>
      <c r="K25" s="51">
        <f>SUM(K26:L27)</f>
        <v>3900</v>
      </c>
      <c r="L25" s="64"/>
      <c r="M25" s="51">
        <f>SUM(M26:N27)</f>
        <v>3900</v>
      </c>
      <c r="N25" s="64"/>
      <c r="O25" s="51">
        <f t="shared" si="0"/>
        <v>100</v>
      </c>
      <c r="P25" s="51"/>
    </row>
    <row r="26" spans="1:16" ht="12.75">
      <c r="A26" s="154" t="s">
        <v>0</v>
      </c>
      <c r="B26" s="39"/>
      <c r="C26" s="137" t="s">
        <v>130</v>
      </c>
      <c r="D26" s="39"/>
      <c r="E26" s="137" t="s">
        <v>131</v>
      </c>
      <c r="F26" s="39"/>
      <c r="G26" s="39"/>
      <c r="H26" s="39"/>
      <c r="I26" s="39"/>
      <c r="J26" s="39"/>
      <c r="K26" s="136">
        <v>3900</v>
      </c>
      <c r="L26" s="65"/>
      <c r="M26" s="136">
        <v>3900</v>
      </c>
      <c r="N26" s="65"/>
      <c r="O26" s="136">
        <f t="shared" si="0"/>
        <v>100</v>
      </c>
      <c r="P26" s="136"/>
    </row>
    <row r="27" spans="1:16" ht="12.75">
      <c r="A27" s="137" t="s">
        <v>0</v>
      </c>
      <c r="B27" s="39"/>
      <c r="C27" s="137" t="s">
        <v>155</v>
      </c>
      <c r="D27" s="39"/>
      <c r="E27" s="137" t="s">
        <v>156</v>
      </c>
      <c r="F27" s="39"/>
      <c r="G27" s="39"/>
      <c r="H27" s="39"/>
      <c r="I27" s="39"/>
      <c r="J27" s="39"/>
      <c r="K27" s="55">
        <v>0</v>
      </c>
      <c r="L27" s="39"/>
      <c r="M27" s="55">
        <v>0</v>
      </c>
      <c r="N27" s="39"/>
      <c r="O27" s="136">
        <v>0</v>
      </c>
      <c r="P27" s="136"/>
    </row>
    <row r="28" spans="1:16" ht="12.75">
      <c r="A28" s="137" t="s">
        <v>0</v>
      </c>
      <c r="B28" s="39"/>
      <c r="C28" s="154" t="s">
        <v>138</v>
      </c>
      <c r="D28" s="154"/>
      <c r="E28" s="154" t="s">
        <v>139</v>
      </c>
      <c r="F28" s="154"/>
      <c r="G28" s="154"/>
      <c r="H28" s="154"/>
      <c r="I28" s="154"/>
      <c r="J28" s="154"/>
      <c r="K28" s="51">
        <f>SUM(K29:L31)</f>
        <v>32350</v>
      </c>
      <c r="L28" s="64"/>
      <c r="M28" s="51">
        <f>SUM(M29:N31)</f>
        <v>32330.49</v>
      </c>
      <c r="N28" s="64"/>
      <c r="O28" s="51">
        <f t="shared" si="0"/>
        <v>99.93969088098919</v>
      </c>
      <c r="P28" s="51"/>
    </row>
    <row r="29" spans="1:16" ht="12.75">
      <c r="A29" s="137" t="s">
        <v>0</v>
      </c>
      <c r="B29" s="39"/>
      <c r="C29" s="137" t="s">
        <v>157</v>
      </c>
      <c r="D29" s="137"/>
      <c r="E29" s="137" t="s">
        <v>158</v>
      </c>
      <c r="F29" s="137"/>
      <c r="G29" s="137"/>
      <c r="H29" s="137"/>
      <c r="I29" s="137"/>
      <c r="J29" s="137"/>
      <c r="K29" s="55">
        <v>24800</v>
      </c>
      <c r="L29" s="39"/>
      <c r="M29" s="55">
        <v>24780.49</v>
      </c>
      <c r="N29" s="39"/>
      <c r="O29" s="136">
        <f t="shared" si="0"/>
        <v>99.9213306451613</v>
      </c>
      <c r="P29" s="136"/>
    </row>
    <row r="30" spans="1:16" ht="12.75">
      <c r="A30" s="17"/>
      <c r="C30" s="137" t="s">
        <v>142</v>
      </c>
      <c r="D30" s="39"/>
      <c r="E30" s="137" t="s">
        <v>143</v>
      </c>
      <c r="F30" s="39"/>
      <c r="G30" s="39"/>
      <c r="H30" s="39"/>
      <c r="I30" s="39"/>
      <c r="J30" s="39"/>
      <c r="K30" s="202">
        <v>7550</v>
      </c>
      <c r="L30" s="202"/>
      <c r="M30" s="55">
        <v>7550</v>
      </c>
      <c r="N30" s="54"/>
      <c r="O30" s="136">
        <f t="shared" si="0"/>
        <v>100</v>
      </c>
      <c r="P30" s="136"/>
    </row>
    <row r="31" spans="1:16" ht="12.75">
      <c r="A31" s="137" t="s">
        <v>0</v>
      </c>
      <c r="B31" s="137"/>
      <c r="C31" s="137" t="s">
        <v>159</v>
      </c>
      <c r="D31" s="39"/>
      <c r="E31" s="137" t="s">
        <v>160</v>
      </c>
      <c r="F31" s="39"/>
      <c r="G31" s="39"/>
      <c r="H31" s="39"/>
      <c r="I31" s="39"/>
      <c r="J31" s="39"/>
      <c r="K31" s="55">
        <v>0</v>
      </c>
      <c r="L31" s="55"/>
      <c r="M31" s="55">
        <v>0</v>
      </c>
      <c r="N31" s="55"/>
      <c r="O31" s="136">
        <v>0</v>
      </c>
      <c r="P31" s="136"/>
    </row>
    <row r="32" spans="1:16" ht="12.75">
      <c r="A32" s="137" t="s">
        <v>0</v>
      </c>
      <c r="B32" s="137"/>
      <c r="C32" s="154" t="s">
        <v>113</v>
      </c>
      <c r="D32" s="39"/>
      <c r="E32" s="154" t="s">
        <v>114</v>
      </c>
      <c r="F32" s="39"/>
      <c r="G32" s="39"/>
      <c r="H32" s="39"/>
      <c r="I32" s="39"/>
      <c r="J32" s="39"/>
      <c r="K32" s="51">
        <f>SUM(K33:L37)</f>
        <v>45950</v>
      </c>
      <c r="L32" s="51"/>
      <c r="M32" s="51">
        <f>SUM(M33:N37)</f>
        <v>45819.51</v>
      </c>
      <c r="N32" s="51"/>
      <c r="O32" s="51">
        <f t="shared" si="0"/>
        <v>99.71601741022852</v>
      </c>
      <c r="P32" s="51"/>
    </row>
    <row r="33" spans="1:16" ht="12.75">
      <c r="A33" s="154" t="s">
        <v>0</v>
      </c>
      <c r="B33" s="154"/>
      <c r="C33" s="137" t="s">
        <v>161</v>
      </c>
      <c r="D33" s="39"/>
      <c r="E33" s="137" t="s">
        <v>162</v>
      </c>
      <c r="F33" s="39"/>
      <c r="G33" s="39"/>
      <c r="H33" s="39"/>
      <c r="I33" s="39"/>
      <c r="J33" s="39"/>
      <c r="K33" s="136">
        <v>8200</v>
      </c>
      <c r="L33" s="136"/>
      <c r="M33" s="136">
        <v>8391.12</v>
      </c>
      <c r="N33" s="136"/>
      <c r="O33" s="136">
        <f aca="true" t="shared" si="1" ref="O33:O40">PRODUCT(M33/K33*100)</f>
        <v>102.33073170731709</v>
      </c>
      <c r="P33" s="136"/>
    </row>
    <row r="34" spans="1:16" ht="12.75">
      <c r="A34" s="137" t="s">
        <v>0</v>
      </c>
      <c r="B34" s="137"/>
      <c r="C34" s="137" t="s">
        <v>144</v>
      </c>
      <c r="D34" s="39"/>
      <c r="E34" s="137" t="s">
        <v>145</v>
      </c>
      <c r="F34" s="39"/>
      <c r="G34" s="39"/>
      <c r="H34" s="39"/>
      <c r="I34" s="39"/>
      <c r="J34" s="39"/>
      <c r="K34" s="136">
        <v>3000</v>
      </c>
      <c r="L34" s="136"/>
      <c r="M34" s="136">
        <v>3000</v>
      </c>
      <c r="N34" s="136"/>
      <c r="O34" s="136">
        <f t="shared" si="1"/>
        <v>100</v>
      </c>
      <c r="P34" s="136"/>
    </row>
    <row r="35" spans="1:16" ht="12.75">
      <c r="A35" s="155"/>
      <c r="B35" s="155"/>
      <c r="C35" s="137" t="s">
        <v>146</v>
      </c>
      <c r="D35" s="39"/>
      <c r="E35" s="137" t="s">
        <v>147</v>
      </c>
      <c r="F35" s="39"/>
      <c r="G35" s="39"/>
      <c r="H35" s="39"/>
      <c r="I35" s="39"/>
      <c r="J35" s="39"/>
      <c r="K35" s="136">
        <v>15500</v>
      </c>
      <c r="L35" s="136"/>
      <c r="M35" s="136">
        <v>14874.51</v>
      </c>
      <c r="N35" s="136"/>
      <c r="O35" s="136">
        <f t="shared" si="1"/>
        <v>95.96458064516129</v>
      </c>
      <c r="P35" s="136"/>
    </row>
    <row r="36" spans="1:16" ht="12.75">
      <c r="A36" s="137" t="s">
        <v>0</v>
      </c>
      <c r="B36" s="39"/>
      <c r="C36" s="137" t="s">
        <v>163</v>
      </c>
      <c r="D36" s="39"/>
      <c r="E36" s="137" t="s">
        <v>164</v>
      </c>
      <c r="F36" s="39"/>
      <c r="G36" s="39"/>
      <c r="H36" s="39"/>
      <c r="I36" s="39"/>
      <c r="J36" s="39"/>
      <c r="K36" s="136">
        <v>16950</v>
      </c>
      <c r="L36" s="65"/>
      <c r="M36" s="136">
        <v>16900</v>
      </c>
      <c r="N36" s="65"/>
      <c r="O36" s="136">
        <f t="shared" si="1"/>
        <v>99.70501474926253</v>
      </c>
      <c r="P36" s="136"/>
    </row>
    <row r="37" spans="1:16" ht="12.75">
      <c r="A37" s="154" t="s">
        <v>0</v>
      </c>
      <c r="B37" s="39"/>
      <c r="C37" s="137" t="s">
        <v>165</v>
      </c>
      <c r="D37" s="39"/>
      <c r="E37" s="137" t="s">
        <v>166</v>
      </c>
      <c r="F37" s="39"/>
      <c r="G37" s="39"/>
      <c r="H37" s="39"/>
      <c r="I37" s="39"/>
      <c r="J37" s="39"/>
      <c r="K37" s="136">
        <v>2300</v>
      </c>
      <c r="L37" s="65"/>
      <c r="M37" s="136">
        <v>2653.88</v>
      </c>
      <c r="N37" s="65"/>
      <c r="O37" s="136">
        <f t="shared" si="1"/>
        <v>115.38608695652175</v>
      </c>
      <c r="P37" s="136"/>
    </row>
    <row r="38" spans="1:16" ht="12.75">
      <c r="A38" s="137" t="s">
        <v>0</v>
      </c>
      <c r="B38" s="39"/>
      <c r="C38" s="154" t="s">
        <v>117</v>
      </c>
      <c r="D38" s="39"/>
      <c r="E38" s="154" t="s">
        <v>118</v>
      </c>
      <c r="F38" s="39"/>
      <c r="G38" s="39"/>
      <c r="H38" s="39"/>
      <c r="I38" s="39"/>
      <c r="J38" s="39"/>
      <c r="K38" s="51">
        <f>SUM(K39:L40)</f>
        <v>5800</v>
      </c>
      <c r="L38" s="64"/>
      <c r="M38" s="51">
        <f>SUM(M39:N40)</f>
        <v>5950</v>
      </c>
      <c r="N38" s="64"/>
      <c r="O38" s="51">
        <f t="shared" si="1"/>
        <v>102.58620689655173</v>
      </c>
      <c r="P38" s="51"/>
    </row>
    <row r="39" spans="1:16" ht="12.75">
      <c r="A39" s="137" t="s">
        <v>0</v>
      </c>
      <c r="B39" s="39"/>
      <c r="C39" s="137" t="s">
        <v>134</v>
      </c>
      <c r="D39" s="39"/>
      <c r="E39" s="137" t="s">
        <v>135</v>
      </c>
      <c r="F39" s="39"/>
      <c r="G39" s="39"/>
      <c r="H39" s="39"/>
      <c r="I39" s="39"/>
      <c r="J39" s="39"/>
      <c r="K39" s="136">
        <v>4800</v>
      </c>
      <c r="L39" s="65"/>
      <c r="M39" s="136">
        <v>4800</v>
      </c>
      <c r="N39" s="65"/>
      <c r="O39" s="136">
        <f t="shared" si="1"/>
        <v>100</v>
      </c>
      <c r="P39" s="136"/>
    </row>
    <row r="40" spans="1:16" ht="12.75">
      <c r="A40" s="161"/>
      <c r="B40" s="162"/>
      <c r="C40" s="137" t="s">
        <v>119</v>
      </c>
      <c r="D40" s="39"/>
      <c r="E40" s="137" t="s">
        <v>118</v>
      </c>
      <c r="F40" s="39"/>
      <c r="G40" s="39"/>
      <c r="H40" s="39"/>
      <c r="I40" s="39"/>
      <c r="J40" s="39"/>
      <c r="K40" s="136">
        <v>1000</v>
      </c>
      <c r="L40" s="65"/>
      <c r="M40" s="136">
        <v>1150</v>
      </c>
      <c r="N40" s="65"/>
      <c r="O40" s="136">
        <f t="shared" si="1"/>
        <v>114.99999999999999</v>
      </c>
      <c r="P40" s="136"/>
    </row>
    <row r="41" spans="1:16" ht="12.75">
      <c r="A41" s="152" t="s">
        <v>192</v>
      </c>
      <c r="B41" s="79"/>
      <c r="C41" s="152" t="s">
        <v>197</v>
      </c>
      <c r="D41" s="170"/>
      <c r="E41" s="170"/>
      <c r="F41" s="170"/>
      <c r="G41" s="170"/>
      <c r="H41" s="170"/>
      <c r="I41" s="170"/>
      <c r="J41" s="170"/>
      <c r="K41" s="160">
        <f>SUM(K42)</f>
        <v>9000</v>
      </c>
      <c r="L41" s="157"/>
      <c r="M41" s="160">
        <f>SUM(M42)</f>
        <v>9000</v>
      </c>
      <c r="N41" s="157"/>
      <c r="O41" s="156">
        <f aca="true" t="shared" si="2" ref="O41:O51">PRODUCT(M41/K41*100)</f>
        <v>100</v>
      </c>
      <c r="P41" s="157"/>
    </row>
    <row r="42" spans="1:16" ht="12.75">
      <c r="A42" s="165" t="s">
        <v>0</v>
      </c>
      <c r="B42" s="166"/>
      <c r="C42" s="158" t="s">
        <v>194</v>
      </c>
      <c r="D42" s="159"/>
      <c r="E42" s="159"/>
      <c r="F42" s="159"/>
      <c r="G42" s="159"/>
      <c r="H42" s="159"/>
      <c r="I42" s="159"/>
      <c r="J42" s="159"/>
      <c r="K42" s="167">
        <f>SUM(K43)</f>
        <v>9000</v>
      </c>
      <c r="L42" s="168"/>
      <c r="M42" s="167">
        <f>SUM(M43)</f>
        <v>9000</v>
      </c>
      <c r="N42" s="168"/>
      <c r="O42" s="169">
        <f t="shared" si="2"/>
        <v>100</v>
      </c>
      <c r="P42" s="168"/>
    </row>
    <row r="43" spans="1:16" ht="12.75">
      <c r="A43" s="171" t="s">
        <v>0</v>
      </c>
      <c r="B43" s="166"/>
      <c r="C43" s="158" t="s">
        <v>193</v>
      </c>
      <c r="D43" s="159"/>
      <c r="E43" s="159"/>
      <c r="F43" s="159"/>
      <c r="G43" s="159"/>
      <c r="H43" s="159"/>
      <c r="I43" s="159"/>
      <c r="J43" s="159"/>
      <c r="K43" s="172">
        <f>SUM(K44)</f>
        <v>9000</v>
      </c>
      <c r="L43" s="168"/>
      <c r="M43" s="172">
        <f>SUM(M44)</f>
        <v>9000</v>
      </c>
      <c r="N43" s="168"/>
      <c r="O43" s="169">
        <f t="shared" si="2"/>
        <v>100</v>
      </c>
      <c r="P43" s="168"/>
    </row>
    <row r="44" spans="1:16" ht="12.75">
      <c r="A44" s="155" t="s">
        <v>0</v>
      </c>
      <c r="B44" s="162"/>
      <c r="C44" s="154" t="s">
        <v>138</v>
      </c>
      <c r="D44" s="39"/>
      <c r="E44" s="154" t="s">
        <v>139</v>
      </c>
      <c r="F44" s="39"/>
      <c r="G44" s="39"/>
      <c r="H44" s="39"/>
      <c r="I44" s="39"/>
      <c r="J44" s="39"/>
      <c r="K44" s="173">
        <f>SUM(K45)</f>
        <v>9000</v>
      </c>
      <c r="L44" s="164"/>
      <c r="M44" s="173">
        <f>SUM(M45)</f>
        <v>9000</v>
      </c>
      <c r="N44" s="164"/>
      <c r="O44" s="163">
        <f t="shared" si="2"/>
        <v>100</v>
      </c>
      <c r="P44" s="164"/>
    </row>
    <row r="45" spans="1:16" ht="12.75">
      <c r="A45" s="154" t="s">
        <v>0</v>
      </c>
      <c r="B45" s="154"/>
      <c r="C45" s="137" t="s">
        <v>140</v>
      </c>
      <c r="D45" s="137"/>
      <c r="E45" s="137" t="s">
        <v>141</v>
      </c>
      <c r="F45" s="137"/>
      <c r="G45" s="137"/>
      <c r="H45" s="137"/>
      <c r="I45" s="137"/>
      <c r="J45" s="137"/>
      <c r="K45" s="136">
        <v>9000</v>
      </c>
      <c r="L45" s="136"/>
      <c r="M45" s="136">
        <v>9000</v>
      </c>
      <c r="N45" s="136"/>
      <c r="O45" s="203">
        <f t="shared" si="2"/>
        <v>100</v>
      </c>
      <c r="P45" s="204"/>
    </row>
    <row r="46" spans="1:16" ht="12.75">
      <c r="A46" s="37" t="s">
        <v>213</v>
      </c>
      <c r="B46" s="37" t="s">
        <v>214</v>
      </c>
      <c r="C46" s="38"/>
      <c r="D46" s="38"/>
      <c r="E46" s="38"/>
      <c r="F46" s="38"/>
      <c r="G46" s="38"/>
      <c r="H46" s="38"/>
      <c r="I46" s="38"/>
      <c r="J46" s="38"/>
      <c r="K46" s="210">
        <f>SUM(K47)</f>
        <v>57260</v>
      </c>
      <c r="L46" s="205"/>
      <c r="M46" s="210">
        <f>SUM(M47)</f>
        <v>57259.97</v>
      </c>
      <c r="N46" s="205"/>
      <c r="O46" s="207">
        <f>PRODUCT(M46/K46*100)</f>
        <v>99.99994760740482</v>
      </c>
      <c r="P46" s="208"/>
    </row>
    <row r="47" spans="1:16" ht="12.75">
      <c r="A47" s="18"/>
      <c r="B47" s="18"/>
      <c r="C47" s="158" t="s">
        <v>194</v>
      </c>
      <c r="D47" s="159"/>
      <c r="E47" s="159"/>
      <c r="F47" s="159"/>
      <c r="G47" s="159"/>
      <c r="H47" s="159"/>
      <c r="I47" s="159"/>
      <c r="J47" s="159"/>
      <c r="K47" s="167">
        <f>SUM(K48)</f>
        <v>57260</v>
      </c>
      <c r="L47" s="209"/>
      <c r="M47" s="167">
        <f>SUM(M48)</f>
        <v>57259.97</v>
      </c>
      <c r="N47" s="209"/>
      <c r="O47" s="169">
        <f>PRODUCT(M47/K47*100)</f>
        <v>99.99994760740482</v>
      </c>
      <c r="P47" s="168"/>
    </row>
    <row r="48" spans="1:16" ht="12.75">
      <c r="A48" s="18"/>
      <c r="B48" s="18"/>
      <c r="C48" s="35">
        <v>45</v>
      </c>
      <c r="D48" s="35"/>
      <c r="E48" s="176" t="s">
        <v>215</v>
      </c>
      <c r="F48" s="66"/>
      <c r="G48" s="66"/>
      <c r="H48" s="66"/>
      <c r="I48" s="66"/>
      <c r="J48" s="66"/>
      <c r="K48" s="51">
        <f>SUM(K49)</f>
        <v>57260</v>
      </c>
      <c r="L48" s="205"/>
      <c r="M48" s="51">
        <f>SUM(M49)</f>
        <v>57259.97</v>
      </c>
      <c r="N48" s="205"/>
      <c r="O48" s="203">
        <f>PRODUCT(M48/K48*100)</f>
        <v>99.99994760740482</v>
      </c>
      <c r="P48" s="204"/>
    </row>
    <row r="49" spans="1:16" ht="12.75">
      <c r="A49" s="18"/>
      <c r="B49" s="18"/>
      <c r="C49" s="35">
        <v>451</v>
      </c>
      <c r="D49" s="35"/>
      <c r="E49" s="176" t="s">
        <v>216</v>
      </c>
      <c r="F49" s="66"/>
      <c r="G49" s="66"/>
      <c r="H49" s="66"/>
      <c r="I49" s="66"/>
      <c r="J49" s="66"/>
      <c r="K49" s="51">
        <f>SUM(K50)</f>
        <v>57260</v>
      </c>
      <c r="L49" s="205"/>
      <c r="M49" s="51">
        <f>SUM(M50)</f>
        <v>57259.97</v>
      </c>
      <c r="N49" s="205"/>
      <c r="O49" s="203">
        <f>PRODUCT(M49/K49*100)</f>
        <v>99.99994760740482</v>
      </c>
      <c r="P49" s="204"/>
    </row>
    <row r="50" spans="1:16" ht="12.75">
      <c r="A50" s="18"/>
      <c r="B50" s="18"/>
      <c r="C50" s="17">
        <v>4511</v>
      </c>
      <c r="D50" s="17"/>
      <c r="E50" s="138" t="s">
        <v>216</v>
      </c>
      <c r="F50" s="67"/>
      <c r="G50" s="67"/>
      <c r="H50" s="67"/>
      <c r="I50" s="67"/>
      <c r="J50" s="67"/>
      <c r="K50" s="136">
        <v>57260</v>
      </c>
      <c r="L50" s="206"/>
      <c r="M50" s="136">
        <v>57259.97</v>
      </c>
      <c r="N50" s="206"/>
      <c r="O50" s="203">
        <f>PRODUCT(M50/K50*100)</f>
        <v>99.99994760740482</v>
      </c>
      <c r="P50" s="204"/>
    </row>
    <row r="51" spans="1:16" ht="28.5" customHeight="1">
      <c r="A51" s="152" t="s">
        <v>192</v>
      </c>
      <c r="B51" s="79"/>
      <c r="C51" s="200" t="s">
        <v>198</v>
      </c>
      <c r="D51" s="201"/>
      <c r="E51" s="201"/>
      <c r="F51" s="201"/>
      <c r="G51" s="201"/>
      <c r="H51" s="201"/>
      <c r="I51" s="201"/>
      <c r="J51" s="201"/>
      <c r="K51" s="160">
        <f>SUM(K52+K78)</f>
        <v>304000</v>
      </c>
      <c r="L51" s="157"/>
      <c r="M51" s="160">
        <f>SUM(M52+M78)</f>
        <v>270479.77</v>
      </c>
      <c r="N51" s="157"/>
      <c r="O51" s="160">
        <f t="shared" si="2"/>
        <v>88.97360855263159</v>
      </c>
      <c r="P51" s="174"/>
    </row>
    <row r="52" spans="1:16" ht="12.75">
      <c r="A52" s="137" t="s">
        <v>0</v>
      </c>
      <c r="B52" s="39"/>
      <c r="C52" s="158" t="s">
        <v>185</v>
      </c>
      <c r="D52" s="159"/>
      <c r="E52" s="159"/>
      <c r="F52" s="159"/>
      <c r="G52" s="159"/>
      <c r="H52" s="159"/>
      <c r="I52" s="159"/>
      <c r="J52" s="159"/>
      <c r="K52" s="167">
        <f>SUM(K53)</f>
        <v>300200</v>
      </c>
      <c r="L52" s="168"/>
      <c r="M52" s="167">
        <f>SUM(M53)</f>
        <v>266726.5</v>
      </c>
      <c r="N52" s="168"/>
      <c r="O52" s="167">
        <f aca="true" t="shared" si="3" ref="O52:O77">PRODUCT(M52/K52*100)</f>
        <v>88.849600266489</v>
      </c>
      <c r="P52" s="175"/>
    </row>
    <row r="53" spans="1:16" ht="12.75">
      <c r="A53" s="154" t="s">
        <v>0</v>
      </c>
      <c r="B53" s="39"/>
      <c r="C53" s="158" t="s">
        <v>186</v>
      </c>
      <c r="D53" s="159"/>
      <c r="E53" s="159"/>
      <c r="F53" s="159"/>
      <c r="G53" s="159"/>
      <c r="H53" s="159"/>
      <c r="I53" s="159"/>
      <c r="J53" s="159"/>
      <c r="K53" s="167">
        <f>SUM(K54+K76)</f>
        <v>300200</v>
      </c>
      <c r="L53" s="168"/>
      <c r="M53" s="167">
        <f>SUM(M54+M76)</f>
        <v>266726.5</v>
      </c>
      <c r="N53" s="168"/>
      <c r="O53" s="167">
        <f t="shared" si="3"/>
        <v>88.849600266489</v>
      </c>
      <c r="P53" s="175"/>
    </row>
    <row r="54" spans="1:16" ht="12.75">
      <c r="A54" s="154" t="s">
        <v>0</v>
      </c>
      <c r="B54" s="39"/>
      <c r="C54" s="176">
        <v>3</v>
      </c>
      <c r="D54" s="176"/>
      <c r="E54" s="176" t="s">
        <v>195</v>
      </c>
      <c r="F54" s="176"/>
      <c r="G54" s="176"/>
      <c r="H54" s="176"/>
      <c r="I54" s="176"/>
      <c r="J54" s="176"/>
      <c r="K54" s="51">
        <f>SUM(K55+K74)</f>
        <v>294200</v>
      </c>
      <c r="L54" s="64"/>
      <c r="M54" s="51">
        <f>SUM(M55+M74)</f>
        <v>261126.5</v>
      </c>
      <c r="N54" s="64"/>
      <c r="O54" s="51">
        <f t="shared" si="3"/>
        <v>88.75815771583957</v>
      </c>
      <c r="P54" s="177"/>
    </row>
    <row r="55" spans="1:16" ht="12.75">
      <c r="A55" s="154" t="s">
        <v>0</v>
      </c>
      <c r="B55" s="39"/>
      <c r="C55" s="176">
        <v>32</v>
      </c>
      <c r="D55" s="176"/>
      <c r="E55" s="176" t="s">
        <v>196</v>
      </c>
      <c r="F55" s="176"/>
      <c r="G55" s="176"/>
      <c r="H55" s="176"/>
      <c r="I55" s="176"/>
      <c r="J55" s="176"/>
      <c r="K55" s="51">
        <f>SUM(K56+K58+K62+K68+K70)</f>
        <v>293900</v>
      </c>
      <c r="L55" s="64"/>
      <c r="M55" s="51">
        <f>SUM(M56+M58+M62+M68+M70)</f>
        <v>260886.5</v>
      </c>
      <c r="N55" s="64"/>
      <c r="O55" s="51">
        <f t="shared" si="3"/>
        <v>88.76709765226268</v>
      </c>
      <c r="P55" s="177"/>
    </row>
    <row r="56" spans="1:16" ht="12.75">
      <c r="A56" s="154" t="s">
        <v>0</v>
      </c>
      <c r="B56" s="39"/>
      <c r="C56" s="176">
        <v>321</v>
      </c>
      <c r="D56" s="176"/>
      <c r="E56" s="176" t="s">
        <v>131</v>
      </c>
      <c r="F56" s="176"/>
      <c r="G56" s="176"/>
      <c r="H56" s="176"/>
      <c r="I56" s="176"/>
      <c r="J56" s="176"/>
      <c r="K56" s="51">
        <f>SUM(K57)</f>
        <v>47300</v>
      </c>
      <c r="L56" s="64"/>
      <c r="M56" s="51">
        <f>SUM(M57)</f>
        <v>37101.89</v>
      </c>
      <c r="N56" s="64"/>
      <c r="O56" s="51">
        <f t="shared" si="3"/>
        <v>78.43951374207188</v>
      </c>
      <c r="P56" s="177"/>
    </row>
    <row r="57" spans="1:16" ht="12.75">
      <c r="A57" s="137" t="s">
        <v>0</v>
      </c>
      <c r="B57" s="39"/>
      <c r="C57" s="137" t="s">
        <v>130</v>
      </c>
      <c r="D57" s="137"/>
      <c r="E57" s="137" t="s">
        <v>131</v>
      </c>
      <c r="F57" s="137"/>
      <c r="G57" s="137"/>
      <c r="H57" s="137"/>
      <c r="I57" s="137"/>
      <c r="J57" s="137"/>
      <c r="K57" s="136">
        <v>47300</v>
      </c>
      <c r="L57" s="65"/>
      <c r="M57" s="136">
        <v>37101.89</v>
      </c>
      <c r="N57" s="65"/>
      <c r="O57" s="136">
        <f t="shared" si="3"/>
        <v>78.43951374207188</v>
      </c>
      <c r="P57" s="70"/>
    </row>
    <row r="58" spans="1:16" ht="12.75">
      <c r="A58" s="137" t="s">
        <v>0</v>
      </c>
      <c r="B58" s="39"/>
      <c r="C58" s="154" t="s">
        <v>138</v>
      </c>
      <c r="D58" s="154"/>
      <c r="E58" s="154" t="s">
        <v>139</v>
      </c>
      <c r="F58" s="154"/>
      <c r="G58" s="154"/>
      <c r="H58" s="154"/>
      <c r="I58" s="154"/>
      <c r="J58" s="154"/>
      <c r="K58" s="51">
        <f>SUM(K59:L61)</f>
        <v>106000</v>
      </c>
      <c r="L58" s="64"/>
      <c r="M58" s="51">
        <f>SUM(M59:N61)</f>
        <v>86553.64000000001</v>
      </c>
      <c r="N58" s="64"/>
      <c r="O58" s="51">
        <f t="shared" si="3"/>
        <v>81.65437735849058</v>
      </c>
      <c r="P58" s="177"/>
    </row>
    <row r="59" spans="1:16" ht="12.75">
      <c r="A59" s="154" t="s">
        <v>0</v>
      </c>
      <c r="B59" s="39"/>
      <c r="C59" s="137" t="s">
        <v>157</v>
      </c>
      <c r="D59" s="137"/>
      <c r="E59" s="137" t="s">
        <v>158</v>
      </c>
      <c r="F59" s="137"/>
      <c r="G59" s="137"/>
      <c r="H59" s="137"/>
      <c r="I59" s="137"/>
      <c r="J59" s="137"/>
      <c r="K59" s="136">
        <v>23000</v>
      </c>
      <c r="L59" s="65"/>
      <c r="M59" s="136">
        <v>17179.29</v>
      </c>
      <c r="N59" s="65"/>
      <c r="O59" s="136">
        <f t="shared" si="3"/>
        <v>74.6925652173913</v>
      </c>
      <c r="P59" s="70"/>
    </row>
    <row r="60" spans="1:16" ht="12.75">
      <c r="A60" s="137" t="s">
        <v>0</v>
      </c>
      <c r="B60" s="39"/>
      <c r="C60" s="137" t="s">
        <v>142</v>
      </c>
      <c r="D60" s="137"/>
      <c r="E60" s="137" t="s">
        <v>143</v>
      </c>
      <c r="F60" s="137"/>
      <c r="G60" s="137"/>
      <c r="H60" s="137"/>
      <c r="I60" s="137"/>
      <c r="J60" s="137"/>
      <c r="K60" s="136">
        <v>78000</v>
      </c>
      <c r="L60" s="65"/>
      <c r="M60" s="136">
        <v>68859.35</v>
      </c>
      <c r="N60" s="65"/>
      <c r="O60" s="136">
        <f t="shared" si="3"/>
        <v>88.28121794871797</v>
      </c>
      <c r="P60" s="70"/>
    </row>
    <row r="61" spans="1:16" ht="12.75">
      <c r="A61" s="137" t="s">
        <v>0</v>
      </c>
      <c r="B61" s="39"/>
      <c r="C61" s="137">
        <v>3224</v>
      </c>
      <c r="D61" s="67"/>
      <c r="E61" s="138" t="s">
        <v>141</v>
      </c>
      <c r="F61" s="67"/>
      <c r="G61" s="67"/>
      <c r="H61" s="67"/>
      <c r="I61" s="67"/>
      <c r="J61" s="67"/>
      <c r="K61" s="136">
        <v>5000</v>
      </c>
      <c r="L61" s="54"/>
      <c r="M61" s="136">
        <v>515</v>
      </c>
      <c r="N61" s="54"/>
      <c r="O61" s="136">
        <f>PRODUCT(M61/K61*100)</f>
        <v>10.299999999999999</v>
      </c>
      <c r="P61" s="54"/>
    </row>
    <row r="62" spans="1:16" ht="12.75">
      <c r="A62" s="137" t="s">
        <v>0</v>
      </c>
      <c r="B62" s="39"/>
      <c r="C62" s="154" t="s">
        <v>113</v>
      </c>
      <c r="D62" s="154"/>
      <c r="E62" s="154" t="s">
        <v>114</v>
      </c>
      <c r="F62" s="154"/>
      <c r="G62" s="154"/>
      <c r="H62" s="154"/>
      <c r="I62" s="154"/>
      <c r="J62" s="154"/>
      <c r="K62" s="51">
        <f>SUM(K63:L67)</f>
        <v>97100</v>
      </c>
      <c r="L62" s="64"/>
      <c r="M62" s="51">
        <f>SUM(M63:N67)</f>
        <v>100801.70999999999</v>
      </c>
      <c r="N62" s="64"/>
      <c r="O62" s="51">
        <f t="shared" si="3"/>
        <v>103.81226570545827</v>
      </c>
      <c r="P62" s="177"/>
    </row>
    <row r="63" spans="1:16" ht="12.75">
      <c r="A63" s="137" t="s">
        <v>0</v>
      </c>
      <c r="B63" s="39"/>
      <c r="C63" s="137" t="s">
        <v>144</v>
      </c>
      <c r="D63" s="39"/>
      <c r="E63" s="137" t="s">
        <v>145</v>
      </c>
      <c r="F63" s="39"/>
      <c r="G63" s="39"/>
      <c r="H63" s="39"/>
      <c r="I63" s="39"/>
      <c r="J63" s="39"/>
      <c r="K63" s="136">
        <v>28000</v>
      </c>
      <c r="L63" s="65"/>
      <c r="M63" s="136">
        <v>26467.26</v>
      </c>
      <c r="N63" s="65"/>
      <c r="O63" s="136">
        <f t="shared" si="3"/>
        <v>94.52592857142857</v>
      </c>
      <c r="P63" s="70"/>
    </row>
    <row r="64" spans="1:16" ht="12.75">
      <c r="A64" s="137" t="s">
        <v>0</v>
      </c>
      <c r="B64" s="39"/>
      <c r="C64" s="17">
        <v>3233</v>
      </c>
      <c r="E64" s="138" t="s">
        <v>211</v>
      </c>
      <c r="F64" s="54"/>
      <c r="G64" s="54"/>
      <c r="H64" s="54"/>
      <c r="I64" s="54"/>
      <c r="J64" s="54"/>
      <c r="K64" s="136">
        <v>500</v>
      </c>
      <c r="L64" s="54"/>
      <c r="M64" s="136">
        <v>625</v>
      </c>
      <c r="N64" s="54"/>
      <c r="O64" s="136">
        <f>PRODUCT(M64/K64*100)</f>
        <v>125</v>
      </c>
      <c r="P64" s="70"/>
    </row>
    <row r="65" spans="1:16" ht="12.75">
      <c r="A65" s="137" t="s">
        <v>0</v>
      </c>
      <c r="B65" s="39"/>
      <c r="C65" s="137" t="s">
        <v>172</v>
      </c>
      <c r="D65" s="39"/>
      <c r="E65" s="138" t="s">
        <v>173</v>
      </c>
      <c r="F65" s="39"/>
      <c r="G65" s="39"/>
      <c r="H65" s="39"/>
      <c r="I65" s="39"/>
      <c r="J65" s="39"/>
      <c r="K65" s="136">
        <v>3600</v>
      </c>
      <c r="L65" s="65"/>
      <c r="M65" s="136">
        <v>3600</v>
      </c>
      <c r="N65" s="65"/>
      <c r="O65" s="136">
        <f t="shared" si="3"/>
        <v>100</v>
      </c>
      <c r="P65" s="70"/>
    </row>
    <row r="66" spans="1:16" ht="12.75">
      <c r="A66" s="154" t="s">
        <v>0</v>
      </c>
      <c r="B66" s="39"/>
      <c r="C66" s="137" t="s">
        <v>115</v>
      </c>
      <c r="D66" s="39"/>
      <c r="E66" s="137" t="s">
        <v>116</v>
      </c>
      <c r="F66" s="39"/>
      <c r="G66" s="39"/>
      <c r="H66" s="39"/>
      <c r="I66" s="39"/>
      <c r="J66" s="39"/>
      <c r="K66" s="136">
        <v>45000</v>
      </c>
      <c r="L66" s="65"/>
      <c r="M66" s="136">
        <v>47210</v>
      </c>
      <c r="N66" s="65"/>
      <c r="O66" s="136">
        <f t="shared" si="3"/>
        <v>104.91111111111111</v>
      </c>
      <c r="P66" s="70"/>
    </row>
    <row r="67" spans="1:16" ht="12.75">
      <c r="A67" s="137" t="s">
        <v>0</v>
      </c>
      <c r="B67" s="39"/>
      <c r="C67" s="137" t="s">
        <v>165</v>
      </c>
      <c r="D67" s="39"/>
      <c r="E67" s="137" t="s">
        <v>166</v>
      </c>
      <c r="F67" s="39"/>
      <c r="G67" s="39"/>
      <c r="H67" s="39"/>
      <c r="I67" s="39"/>
      <c r="J67" s="39"/>
      <c r="K67" s="136">
        <v>20000</v>
      </c>
      <c r="L67" s="65"/>
      <c r="M67" s="136">
        <v>22899.45</v>
      </c>
      <c r="N67" s="65"/>
      <c r="O67" s="136">
        <f t="shared" si="3"/>
        <v>114.49725</v>
      </c>
      <c r="P67" s="70"/>
    </row>
    <row r="68" spans="1:16" ht="12.75">
      <c r="A68" s="137" t="s">
        <v>0</v>
      </c>
      <c r="B68" s="39"/>
      <c r="C68" s="154">
        <v>324</v>
      </c>
      <c r="D68" s="39"/>
      <c r="E68" s="176" t="s">
        <v>171</v>
      </c>
      <c r="F68" s="39"/>
      <c r="G68" s="39"/>
      <c r="H68" s="39"/>
      <c r="I68" s="39"/>
      <c r="J68" s="39"/>
      <c r="K68" s="51">
        <f>SUM(K69)</f>
        <v>1000</v>
      </c>
      <c r="L68" s="64"/>
      <c r="M68" s="51">
        <f>SUM(M69)</f>
        <v>0</v>
      </c>
      <c r="N68" s="64"/>
      <c r="O68" s="51">
        <f t="shared" si="3"/>
        <v>0</v>
      </c>
      <c r="P68" s="177"/>
    </row>
    <row r="69" spans="1:16" ht="12.75">
      <c r="A69" s="137" t="s">
        <v>0</v>
      </c>
      <c r="B69" s="39"/>
      <c r="C69" s="137">
        <v>3241</v>
      </c>
      <c r="D69" s="39"/>
      <c r="E69" s="138" t="s">
        <v>171</v>
      </c>
      <c r="F69" s="39"/>
      <c r="G69" s="39"/>
      <c r="H69" s="39"/>
      <c r="I69" s="39"/>
      <c r="J69" s="39"/>
      <c r="K69" s="136">
        <v>1000</v>
      </c>
      <c r="L69" s="65"/>
      <c r="M69" s="136">
        <v>0</v>
      </c>
      <c r="N69" s="65"/>
      <c r="O69" s="136">
        <f t="shared" si="3"/>
        <v>0</v>
      </c>
      <c r="P69" s="70"/>
    </row>
    <row r="70" spans="1:16" ht="12.75">
      <c r="A70" s="154" t="s">
        <v>0</v>
      </c>
      <c r="B70" s="39"/>
      <c r="C70" s="154" t="s">
        <v>117</v>
      </c>
      <c r="D70" s="39"/>
      <c r="E70" s="154" t="s">
        <v>118</v>
      </c>
      <c r="F70" s="39"/>
      <c r="G70" s="39"/>
      <c r="H70" s="39"/>
      <c r="I70" s="39"/>
      <c r="J70" s="39"/>
      <c r="K70" s="51">
        <f>SUM(K71:L73)</f>
        <v>42500</v>
      </c>
      <c r="L70" s="64"/>
      <c r="M70" s="51">
        <f>SUM(M71:N73)</f>
        <v>36429.26</v>
      </c>
      <c r="N70" s="64"/>
      <c r="O70" s="51">
        <f t="shared" si="3"/>
        <v>85.71590588235296</v>
      </c>
      <c r="P70" s="177"/>
    </row>
    <row r="71" spans="1:16" ht="12.75">
      <c r="A71" s="137" t="s">
        <v>0</v>
      </c>
      <c r="B71" s="39"/>
      <c r="C71" s="137" t="s">
        <v>132</v>
      </c>
      <c r="D71" s="39"/>
      <c r="E71" s="137" t="s">
        <v>133</v>
      </c>
      <c r="F71" s="39"/>
      <c r="G71" s="39"/>
      <c r="H71" s="39"/>
      <c r="I71" s="39"/>
      <c r="J71" s="39"/>
      <c r="K71" s="136">
        <v>20000</v>
      </c>
      <c r="L71" s="65"/>
      <c r="M71" s="136">
        <v>19287.02</v>
      </c>
      <c r="N71" s="65"/>
      <c r="O71" s="136">
        <f t="shared" si="3"/>
        <v>96.4351</v>
      </c>
      <c r="P71" s="70"/>
    </row>
    <row r="72" spans="1:16" ht="12.75">
      <c r="A72" s="137" t="s">
        <v>0</v>
      </c>
      <c r="B72" s="39"/>
      <c r="C72" s="137">
        <v>3294</v>
      </c>
      <c r="D72" s="39"/>
      <c r="E72" s="138" t="s">
        <v>135</v>
      </c>
      <c r="F72" s="39"/>
      <c r="G72" s="39"/>
      <c r="H72" s="39"/>
      <c r="I72" s="39"/>
      <c r="J72" s="39"/>
      <c r="K72" s="55">
        <v>2500</v>
      </c>
      <c r="L72" s="39"/>
      <c r="M72" s="55">
        <v>800</v>
      </c>
      <c r="N72" s="39"/>
      <c r="O72" s="136">
        <f t="shared" si="3"/>
        <v>32</v>
      </c>
      <c r="P72" s="70"/>
    </row>
    <row r="73" spans="1:16" ht="12.75">
      <c r="A73" s="137" t="s">
        <v>0</v>
      </c>
      <c r="B73" s="39"/>
      <c r="C73" s="137" t="s">
        <v>119</v>
      </c>
      <c r="D73" s="39"/>
      <c r="E73" s="137" t="s">
        <v>118</v>
      </c>
      <c r="F73" s="39"/>
      <c r="G73" s="39"/>
      <c r="H73" s="39"/>
      <c r="I73" s="39"/>
      <c r="J73" s="39"/>
      <c r="K73" s="55">
        <v>20000</v>
      </c>
      <c r="L73" s="39"/>
      <c r="M73" s="55">
        <v>16342.24</v>
      </c>
      <c r="N73" s="39"/>
      <c r="O73" s="136">
        <f t="shared" si="3"/>
        <v>81.71119999999999</v>
      </c>
      <c r="P73" s="70"/>
    </row>
    <row r="74" spans="1:16" ht="12.75">
      <c r="A74" s="137" t="s">
        <v>0</v>
      </c>
      <c r="B74" s="39"/>
      <c r="C74" s="154" t="s">
        <v>136</v>
      </c>
      <c r="D74" s="39"/>
      <c r="E74" s="154" t="s">
        <v>137</v>
      </c>
      <c r="F74" s="39"/>
      <c r="G74" s="39"/>
      <c r="H74" s="39"/>
      <c r="I74" s="39"/>
      <c r="J74" s="39"/>
      <c r="K74" s="51">
        <f>SUM(K75)</f>
        <v>300</v>
      </c>
      <c r="L74" s="64"/>
      <c r="M74" s="51">
        <f>SUM(M75)</f>
        <v>240</v>
      </c>
      <c r="N74" s="64"/>
      <c r="O74" s="51">
        <f t="shared" si="3"/>
        <v>80</v>
      </c>
      <c r="P74" s="177"/>
    </row>
    <row r="75" spans="1:16" ht="12.75">
      <c r="A75" s="137" t="s">
        <v>0</v>
      </c>
      <c r="B75" s="39"/>
      <c r="C75" s="137" t="s">
        <v>167</v>
      </c>
      <c r="D75" s="39"/>
      <c r="E75" s="137" t="s">
        <v>168</v>
      </c>
      <c r="F75" s="39"/>
      <c r="G75" s="39"/>
      <c r="H75" s="39"/>
      <c r="I75" s="39"/>
      <c r="J75" s="39"/>
      <c r="K75" s="55">
        <v>300</v>
      </c>
      <c r="L75" s="39"/>
      <c r="M75" s="55">
        <v>240</v>
      </c>
      <c r="N75" s="39"/>
      <c r="O75" s="136">
        <f t="shared" si="3"/>
        <v>80</v>
      </c>
      <c r="P75" s="70"/>
    </row>
    <row r="76" spans="1:16" ht="12.75">
      <c r="A76" s="137" t="s">
        <v>0</v>
      </c>
      <c r="B76" s="39"/>
      <c r="C76" s="154" t="s">
        <v>148</v>
      </c>
      <c r="D76" s="39"/>
      <c r="E76" s="154" t="s">
        <v>149</v>
      </c>
      <c r="F76" s="39"/>
      <c r="G76" s="39"/>
      <c r="H76" s="39"/>
      <c r="I76" s="39"/>
      <c r="J76" s="39"/>
      <c r="K76" s="51">
        <f>SUM(K77)</f>
        <v>6000</v>
      </c>
      <c r="L76" s="64"/>
      <c r="M76" s="51">
        <f>SUM(M77)</f>
        <v>5600</v>
      </c>
      <c r="N76" s="64"/>
      <c r="O76" s="51">
        <f t="shared" si="3"/>
        <v>93.33333333333333</v>
      </c>
      <c r="P76" s="177"/>
    </row>
    <row r="77" spans="1:16" ht="12.75">
      <c r="A77" s="154" t="s">
        <v>0</v>
      </c>
      <c r="B77" s="39"/>
      <c r="C77" s="137" t="s">
        <v>169</v>
      </c>
      <c r="D77" s="39"/>
      <c r="E77" s="137" t="s">
        <v>170</v>
      </c>
      <c r="F77" s="39"/>
      <c r="G77" s="39"/>
      <c r="H77" s="39"/>
      <c r="I77" s="39"/>
      <c r="J77" s="39"/>
      <c r="K77" s="136">
        <v>6000</v>
      </c>
      <c r="L77" s="65"/>
      <c r="M77" s="136">
        <v>5600</v>
      </c>
      <c r="N77" s="65"/>
      <c r="O77" s="136">
        <f t="shared" si="3"/>
        <v>93.33333333333333</v>
      </c>
      <c r="P77" s="70"/>
    </row>
    <row r="78" spans="1:16" ht="12.75">
      <c r="A78" s="154" t="s">
        <v>0</v>
      </c>
      <c r="B78" s="39"/>
      <c r="C78" s="191" t="s">
        <v>212</v>
      </c>
      <c r="D78" s="192"/>
      <c r="E78" s="192"/>
      <c r="F78" s="192"/>
      <c r="G78" s="192"/>
      <c r="H78" s="192"/>
      <c r="I78" s="192"/>
      <c r="J78" s="192"/>
      <c r="K78" s="134">
        <f>SUM(K79)</f>
        <v>3800</v>
      </c>
      <c r="L78" s="42"/>
      <c r="M78" s="134">
        <f>SUM(M79)</f>
        <v>3753.27</v>
      </c>
      <c r="N78" s="42"/>
      <c r="O78" s="134">
        <f>PRODUCT(M78/K78*100)</f>
        <v>98.77026315789473</v>
      </c>
      <c r="P78" s="135"/>
    </row>
    <row r="79" spans="1:16" ht="12.75">
      <c r="A79" s="154" t="s">
        <v>0</v>
      </c>
      <c r="B79" s="39"/>
      <c r="C79" s="176">
        <v>322</v>
      </c>
      <c r="D79" s="42"/>
      <c r="E79" s="42" t="s">
        <v>139</v>
      </c>
      <c r="F79" s="42"/>
      <c r="G79" s="42"/>
      <c r="H79" s="42"/>
      <c r="I79" s="42"/>
      <c r="J79" s="42"/>
      <c r="K79" s="51">
        <f>SUM(K80)</f>
        <v>3800</v>
      </c>
      <c r="L79" s="42"/>
      <c r="M79" s="51">
        <f>SUM(M80)</f>
        <v>3753.27</v>
      </c>
      <c r="N79" s="42"/>
      <c r="O79" s="136">
        <f>PRODUCT(M79/K79*100)</f>
        <v>98.77026315789473</v>
      </c>
      <c r="P79" s="70"/>
    </row>
    <row r="80" spans="1:16" ht="12.75">
      <c r="A80" s="154" t="s">
        <v>0</v>
      </c>
      <c r="B80" s="39"/>
      <c r="C80" s="137">
        <v>3221</v>
      </c>
      <c r="D80" s="54"/>
      <c r="E80" s="31" t="s">
        <v>158</v>
      </c>
      <c r="K80" s="136">
        <v>3800</v>
      </c>
      <c r="L80" s="54"/>
      <c r="M80" s="136">
        <v>3753.27</v>
      </c>
      <c r="N80" s="54"/>
      <c r="O80" s="136">
        <f>PRODUCT(M80/K80*100)</f>
        <v>98.77026315789473</v>
      </c>
      <c r="P80" s="70"/>
    </row>
    <row r="81" spans="1:16" s="19" customFormat="1" ht="27" customHeight="1">
      <c r="A81" s="184"/>
      <c r="B81" s="184"/>
      <c r="C81" s="185" t="s">
        <v>199</v>
      </c>
      <c r="D81" s="185"/>
      <c r="E81" s="185"/>
      <c r="F81" s="185"/>
      <c r="G81" s="185"/>
      <c r="H81" s="185"/>
      <c r="I81" s="185"/>
      <c r="J81" s="185"/>
      <c r="K81" s="186">
        <f>SUM(K82)</f>
        <v>2717000</v>
      </c>
      <c r="L81" s="186"/>
      <c r="M81" s="186">
        <f>SUM(M82)</f>
        <v>2850352.67</v>
      </c>
      <c r="N81" s="186"/>
      <c r="O81" s="186">
        <f>PRODUCT(M81/K81*100)</f>
        <v>104.90808502024291</v>
      </c>
      <c r="P81" s="186"/>
    </row>
    <row r="82" spans="1:16" ht="25.5" customHeight="1">
      <c r="A82" s="137"/>
      <c r="B82" s="39"/>
      <c r="C82" s="180">
        <v>1007</v>
      </c>
      <c r="D82" s="180"/>
      <c r="E82" s="179" t="s">
        <v>200</v>
      </c>
      <c r="F82" s="179"/>
      <c r="G82" s="179"/>
      <c r="H82" s="179"/>
      <c r="I82" s="179"/>
      <c r="J82" s="179"/>
      <c r="K82" s="181">
        <f>SUM(K83)</f>
        <v>2717000</v>
      </c>
      <c r="L82" s="88"/>
      <c r="M82" s="181">
        <f>SUM(M83)</f>
        <v>2850352.67</v>
      </c>
      <c r="N82" s="88"/>
      <c r="O82" s="182">
        <f aca="true" t="shared" si="4" ref="O82:O96">PRODUCT(M82/K82*100)</f>
        <v>104.90808502024291</v>
      </c>
      <c r="P82" s="183"/>
    </row>
    <row r="83" spans="1:16" ht="27" customHeight="1">
      <c r="A83" s="137" t="s">
        <v>0</v>
      </c>
      <c r="B83" s="39"/>
      <c r="C83" s="178" t="s">
        <v>201</v>
      </c>
      <c r="D83" s="178"/>
      <c r="E83" s="179" t="s">
        <v>202</v>
      </c>
      <c r="F83" s="179"/>
      <c r="G83" s="179"/>
      <c r="H83" s="179"/>
      <c r="I83" s="179"/>
      <c r="J83" s="179"/>
      <c r="K83" s="189">
        <f>SUM(K86+K89+K91+K93+K95)</f>
        <v>2717000</v>
      </c>
      <c r="L83" s="190"/>
      <c r="M83" s="189">
        <f>SUM(M86+M89+M91+M93+M95)</f>
        <v>2850352.67</v>
      </c>
      <c r="N83" s="190"/>
      <c r="O83" s="182">
        <f t="shared" si="4"/>
        <v>104.90808502024291</v>
      </c>
      <c r="P83" s="183"/>
    </row>
    <row r="84" spans="1:16" ht="12.75">
      <c r="A84" s="137" t="s">
        <v>0</v>
      </c>
      <c r="B84" s="39"/>
      <c r="C84" s="158" t="s">
        <v>182</v>
      </c>
      <c r="D84" s="158"/>
      <c r="E84" s="158"/>
      <c r="F84" s="158"/>
      <c r="G84" s="158"/>
      <c r="H84" s="158"/>
      <c r="I84" s="158"/>
      <c r="J84" s="158"/>
      <c r="K84" s="167">
        <f>SUM(K86+K89+K91+K93+K95)</f>
        <v>2717000</v>
      </c>
      <c r="L84" s="168"/>
      <c r="M84" s="167">
        <f>SUM(M86+M89+M91+M93+M95)</f>
        <v>2850352.67</v>
      </c>
      <c r="N84" s="168"/>
      <c r="O84" s="187">
        <f t="shared" si="4"/>
        <v>104.90808502024291</v>
      </c>
      <c r="P84" s="188"/>
    </row>
    <row r="85" spans="1:16" ht="12.75">
      <c r="A85" s="154" t="s">
        <v>0</v>
      </c>
      <c r="B85" s="39"/>
      <c r="C85" s="158" t="s">
        <v>203</v>
      </c>
      <c r="D85" s="158"/>
      <c r="E85" s="158"/>
      <c r="F85" s="158"/>
      <c r="G85" s="158"/>
      <c r="H85" s="158"/>
      <c r="I85" s="158"/>
      <c r="J85" s="158"/>
      <c r="K85" s="167">
        <f>SUM(K86+K89+K91+K93+K95)</f>
        <v>2717000</v>
      </c>
      <c r="L85" s="168"/>
      <c r="M85" s="167">
        <f>SUM(M86+M89+M91+M93+M95)</f>
        <v>2850352.67</v>
      </c>
      <c r="N85" s="168"/>
      <c r="O85" s="187">
        <f t="shared" si="4"/>
        <v>104.90808502024291</v>
      </c>
      <c r="P85" s="188"/>
    </row>
    <row r="86" spans="1:16" ht="12.75">
      <c r="A86" s="137" t="s">
        <v>0</v>
      </c>
      <c r="B86" s="39"/>
      <c r="C86" s="154" t="s">
        <v>120</v>
      </c>
      <c r="D86" s="154"/>
      <c r="E86" s="154" t="s">
        <v>121</v>
      </c>
      <c r="F86" s="154"/>
      <c r="G86" s="154"/>
      <c r="H86" s="154"/>
      <c r="I86" s="154"/>
      <c r="J86" s="154"/>
      <c r="K86" s="51">
        <f>SUM(K87:L88)</f>
        <v>1986800</v>
      </c>
      <c r="L86" s="64"/>
      <c r="M86" s="51">
        <f>SUM(M87:N88)</f>
        <v>2129554.27</v>
      </c>
      <c r="N86" s="64"/>
      <c r="O86" s="195">
        <f t="shared" si="4"/>
        <v>107.18513539359775</v>
      </c>
      <c r="P86" s="196"/>
    </row>
    <row r="87" spans="1:16" ht="12.75">
      <c r="A87" s="137" t="s">
        <v>0</v>
      </c>
      <c r="B87" s="39"/>
      <c r="C87" s="137" t="s">
        <v>122</v>
      </c>
      <c r="D87" s="137"/>
      <c r="E87" s="137" t="s">
        <v>123</v>
      </c>
      <c r="F87" s="137"/>
      <c r="G87" s="137"/>
      <c r="H87" s="137"/>
      <c r="I87" s="137"/>
      <c r="J87" s="137"/>
      <c r="K87" s="136">
        <v>1921800</v>
      </c>
      <c r="L87" s="65"/>
      <c r="M87" s="136">
        <v>2068912.46</v>
      </c>
      <c r="N87" s="65"/>
      <c r="O87" s="193">
        <f t="shared" si="4"/>
        <v>107.65493079404725</v>
      </c>
      <c r="P87" s="194"/>
    </row>
    <row r="88" spans="1:16" ht="12.75">
      <c r="A88" s="137" t="s">
        <v>0</v>
      </c>
      <c r="B88" s="39"/>
      <c r="C88" s="137">
        <v>3113</v>
      </c>
      <c r="D88" s="137"/>
      <c r="E88" s="138" t="s">
        <v>204</v>
      </c>
      <c r="F88" s="137"/>
      <c r="G88" s="137"/>
      <c r="H88" s="137"/>
      <c r="I88" s="137"/>
      <c r="J88" s="137"/>
      <c r="K88" s="136">
        <v>65000</v>
      </c>
      <c r="L88" s="65"/>
      <c r="M88" s="136">
        <v>60641.81</v>
      </c>
      <c r="N88" s="65"/>
      <c r="O88" s="193">
        <f t="shared" si="4"/>
        <v>93.2950923076923</v>
      </c>
      <c r="P88" s="194"/>
    </row>
    <row r="89" spans="1:16" ht="12.75">
      <c r="A89" s="137" t="s">
        <v>0</v>
      </c>
      <c r="B89" s="39"/>
      <c r="C89" s="154" t="s">
        <v>150</v>
      </c>
      <c r="D89" s="154"/>
      <c r="E89" s="154" t="s">
        <v>151</v>
      </c>
      <c r="F89" s="154"/>
      <c r="G89" s="154"/>
      <c r="H89" s="154"/>
      <c r="I89" s="154"/>
      <c r="J89" s="154"/>
      <c r="K89" s="51">
        <f>SUM(K90)</f>
        <v>90200</v>
      </c>
      <c r="L89" s="64"/>
      <c r="M89" s="51">
        <f>SUM(M90)</f>
        <v>85628.57</v>
      </c>
      <c r="N89" s="64"/>
      <c r="O89" s="195">
        <f t="shared" si="4"/>
        <v>94.9318957871397</v>
      </c>
      <c r="P89" s="196"/>
    </row>
    <row r="90" spans="1:16" ht="12.75">
      <c r="A90" s="137" t="s">
        <v>0</v>
      </c>
      <c r="B90" s="39"/>
      <c r="C90" s="137" t="s">
        <v>152</v>
      </c>
      <c r="D90" s="137"/>
      <c r="E90" s="137" t="s">
        <v>151</v>
      </c>
      <c r="F90" s="137"/>
      <c r="G90" s="137"/>
      <c r="H90" s="137"/>
      <c r="I90" s="137"/>
      <c r="J90" s="137"/>
      <c r="K90" s="136">
        <v>90200</v>
      </c>
      <c r="L90" s="65"/>
      <c r="M90" s="136">
        <v>85628.57</v>
      </c>
      <c r="N90" s="65"/>
      <c r="O90" s="193">
        <f t="shared" si="4"/>
        <v>94.9318957871397</v>
      </c>
      <c r="P90" s="194"/>
    </row>
    <row r="91" spans="1:16" ht="12.75">
      <c r="A91" s="137" t="s">
        <v>0</v>
      </c>
      <c r="B91" s="39"/>
      <c r="C91" s="154" t="s">
        <v>124</v>
      </c>
      <c r="D91" s="154"/>
      <c r="E91" s="176" t="s">
        <v>125</v>
      </c>
      <c r="F91" s="176"/>
      <c r="G91" s="176"/>
      <c r="H91" s="176"/>
      <c r="I91" s="176"/>
      <c r="J91" s="176"/>
      <c r="K91" s="51">
        <f>SUM(K92)</f>
        <v>350000</v>
      </c>
      <c r="L91" s="64"/>
      <c r="M91" s="51">
        <f>SUM(M92)</f>
        <v>351376.49</v>
      </c>
      <c r="N91" s="64"/>
      <c r="O91" s="195">
        <f t="shared" si="4"/>
        <v>100.39328285714286</v>
      </c>
      <c r="P91" s="196"/>
    </row>
    <row r="92" spans="1:16" ht="12.75">
      <c r="A92" s="137" t="s">
        <v>0</v>
      </c>
      <c r="B92" s="39"/>
      <c r="C92" s="137" t="s">
        <v>126</v>
      </c>
      <c r="D92" s="137"/>
      <c r="E92" s="137" t="s">
        <v>127</v>
      </c>
      <c r="F92" s="137"/>
      <c r="G92" s="137"/>
      <c r="H92" s="137"/>
      <c r="I92" s="137"/>
      <c r="J92" s="137"/>
      <c r="K92" s="136">
        <v>350000</v>
      </c>
      <c r="L92" s="65"/>
      <c r="M92" s="136">
        <v>351376.49</v>
      </c>
      <c r="N92" s="65"/>
      <c r="O92" s="193">
        <f t="shared" si="4"/>
        <v>100.39328285714286</v>
      </c>
      <c r="P92" s="194"/>
    </row>
    <row r="93" spans="1:16" ht="12.75">
      <c r="A93" s="137" t="s">
        <v>0</v>
      </c>
      <c r="B93" s="39"/>
      <c r="C93" s="154" t="s">
        <v>128</v>
      </c>
      <c r="D93" s="154"/>
      <c r="E93" s="176" t="s">
        <v>129</v>
      </c>
      <c r="F93" s="176"/>
      <c r="G93" s="176"/>
      <c r="H93" s="176"/>
      <c r="I93" s="176"/>
      <c r="J93" s="176"/>
      <c r="K93" s="51">
        <f>SUM(K94)</f>
        <v>270000</v>
      </c>
      <c r="L93" s="64"/>
      <c r="M93" s="51">
        <f>SUM(M94)</f>
        <v>265570.09</v>
      </c>
      <c r="N93" s="64"/>
      <c r="O93" s="195">
        <f t="shared" si="4"/>
        <v>98.35929259259261</v>
      </c>
      <c r="P93" s="196"/>
    </row>
    <row r="94" spans="1:16" ht="12.75">
      <c r="A94" s="137" t="s">
        <v>0</v>
      </c>
      <c r="B94" s="39"/>
      <c r="C94" s="137" t="s">
        <v>153</v>
      </c>
      <c r="D94" s="137"/>
      <c r="E94" s="137" t="s">
        <v>154</v>
      </c>
      <c r="F94" s="137"/>
      <c r="G94" s="137"/>
      <c r="H94" s="137"/>
      <c r="I94" s="137"/>
      <c r="J94" s="137"/>
      <c r="K94" s="136">
        <v>270000</v>
      </c>
      <c r="L94" s="65"/>
      <c r="M94" s="136">
        <v>265570.09</v>
      </c>
      <c r="N94" s="65"/>
      <c r="O94" s="193">
        <f t="shared" si="4"/>
        <v>98.35929259259261</v>
      </c>
      <c r="P94" s="194"/>
    </row>
    <row r="95" spans="1:16" ht="12.75">
      <c r="A95" s="137" t="s">
        <v>0</v>
      </c>
      <c r="B95" s="39"/>
      <c r="C95" s="154" t="s">
        <v>113</v>
      </c>
      <c r="D95" s="154"/>
      <c r="E95" s="154" t="s">
        <v>114</v>
      </c>
      <c r="F95" s="154"/>
      <c r="G95" s="154"/>
      <c r="H95" s="154"/>
      <c r="I95" s="154"/>
      <c r="J95" s="154"/>
      <c r="K95" s="51">
        <f>SUM(K96)</f>
        <v>20000</v>
      </c>
      <c r="L95" s="64"/>
      <c r="M95" s="51">
        <f>SUM(M96)</f>
        <v>18223.25</v>
      </c>
      <c r="N95" s="64"/>
      <c r="O95" s="195">
        <f t="shared" si="4"/>
        <v>91.11625</v>
      </c>
      <c r="P95" s="196"/>
    </row>
    <row r="96" spans="1:16" ht="12.75">
      <c r="A96" s="137" t="s">
        <v>0</v>
      </c>
      <c r="B96" s="39"/>
      <c r="C96" s="137" t="s">
        <v>115</v>
      </c>
      <c r="D96" s="39"/>
      <c r="E96" s="138" t="s">
        <v>116</v>
      </c>
      <c r="F96" s="65"/>
      <c r="G96" s="65"/>
      <c r="H96" s="65"/>
      <c r="I96" s="65"/>
      <c r="J96" s="65"/>
      <c r="K96" s="136">
        <v>20000</v>
      </c>
      <c r="L96" s="65"/>
      <c r="M96" s="136">
        <v>18223.25</v>
      </c>
      <c r="N96" s="65"/>
      <c r="O96" s="193">
        <f t="shared" si="4"/>
        <v>91.11625</v>
      </c>
      <c r="P96" s="194"/>
    </row>
  </sheetData>
  <sheetProtection/>
  <mergeCells count="499">
    <mergeCell ref="A76:B76"/>
    <mergeCell ref="A78:B78"/>
    <mergeCell ref="A79:B79"/>
    <mergeCell ref="A80:B80"/>
    <mergeCell ref="A88:B88"/>
    <mergeCell ref="A54:B54"/>
    <mergeCell ref="A55:B55"/>
    <mergeCell ref="A61:B61"/>
    <mergeCell ref="A64:B64"/>
    <mergeCell ref="A65:B65"/>
    <mergeCell ref="A68:B68"/>
    <mergeCell ref="C27:D27"/>
    <mergeCell ref="E27:J27"/>
    <mergeCell ref="C32:D32"/>
    <mergeCell ref="E32:J32"/>
    <mergeCell ref="C31:D31"/>
    <mergeCell ref="E31:J31"/>
    <mergeCell ref="C30:D30"/>
    <mergeCell ref="E30:J30"/>
    <mergeCell ref="M46:N46"/>
    <mergeCell ref="K46:L46"/>
    <mergeCell ref="C54:D54"/>
    <mergeCell ref="E54:J54"/>
    <mergeCell ref="K49:L49"/>
    <mergeCell ref="K50:L50"/>
    <mergeCell ref="M48:N48"/>
    <mergeCell ref="M54:N54"/>
    <mergeCell ref="E48:J48"/>
    <mergeCell ref="E49:J49"/>
    <mergeCell ref="E50:J50"/>
    <mergeCell ref="K48:L48"/>
    <mergeCell ref="C47:J47"/>
    <mergeCell ref="K47:L47"/>
    <mergeCell ref="M47:N47"/>
    <mergeCell ref="M49:N49"/>
    <mergeCell ref="M50:N50"/>
    <mergeCell ref="M55:N55"/>
    <mergeCell ref="O30:P30"/>
    <mergeCell ref="O54:P54"/>
    <mergeCell ref="O55:P55"/>
    <mergeCell ref="O46:P46"/>
    <mergeCell ref="M39:N39"/>
    <mergeCell ref="O39:P39"/>
    <mergeCell ref="O38:P38"/>
    <mergeCell ref="C55:D55"/>
    <mergeCell ref="C51:J51"/>
    <mergeCell ref="E55:J55"/>
    <mergeCell ref="K30:L30"/>
    <mergeCell ref="M30:N30"/>
    <mergeCell ref="O45:P45"/>
    <mergeCell ref="O47:P47"/>
    <mergeCell ref="O48:P48"/>
    <mergeCell ref="O49:P49"/>
    <mergeCell ref="O50:P50"/>
    <mergeCell ref="K65:L65"/>
    <mergeCell ref="M65:N65"/>
    <mergeCell ref="O65:P65"/>
    <mergeCell ref="C68:D68"/>
    <mergeCell ref="E68:J68"/>
    <mergeCell ref="K68:L68"/>
    <mergeCell ref="M68:N68"/>
    <mergeCell ref="O68:P68"/>
    <mergeCell ref="C65:D65"/>
    <mergeCell ref="E65:J65"/>
    <mergeCell ref="K76:L76"/>
    <mergeCell ref="M76:N76"/>
    <mergeCell ref="O76:P76"/>
    <mergeCell ref="C77:D77"/>
    <mergeCell ref="E77:J77"/>
    <mergeCell ref="K77:L77"/>
    <mergeCell ref="M77:N77"/>
    <mergeCell ref="O77:P77"/>
    <mergeCell ref="C76:D76"/>
    <mergeCell ref="E76:J76"/>
    <mergeCell ref="M81:N81"/>
    <mergeCell ref="O81:P81"/>
    <mergeCell ref="C88:D88"/>
    <mergeCell ref="E88:J88"/>
    <mergeCell ref="K88:L88"/>
    <mergeCell ref="M88:N88"/>
    <mergeCell ref="O88:P88"/>
    <mergeCell ref="A27:B27"/>
    <mergeCell ref="C29:D29"/>
    <mergeCell ref="E29:J29"/>
    <mergeCell ref="K27:L27"/>
    <mergeCell ref="M27:N27"/>
    <mergeCell ref="O27:P27"/>
    <mergeCell ref="M28:N28"/>
    <mergeCell ref="O28:P28"/>
    <mergeCell ref="A28:B28"/>
    <mergeCell ref="A29:B29"/>
    <mergeCell ref="M26:N26"/>
    <mergeCell ref="O26:P26"/>
    <mergeCell ref="E25:J25"/>
    <mergeCell ref="E28:J28"/>
    <mergeCell ref="K28:L28"/>
    <mergeCell ref="E26:J26"/>
    <mergeCell ref="K26:L26"/>
    <mergeCell ref="K25:L25"/>
    <mergeCell ref="M25:N25"/>
    <mergeCell ref="O25:P25"/>
    <mergeCell ref="C25:D25"/>
    <mergeCell ref="C28:D28"/>
    <mergeCell ref="A26:B26"/>
    <mergeCell ref="C26:D26"/>
    <mergeCell ref="O23:P23"/>
    <mergeCell ref="A24:B24"/>
    <mergeCell ref="C24:D24"/>
    <mergeCell ref="E24:J24"/>
    <mergeCell ref="K24:L24"/>
    <mergeCell ref="M24:N24"/>
    <mergeCell ref="O24:P24"/>
    <mergeCell ref="C23:D23"/>
    <mergeCell ref="A23:B23"/>
    <mergeCell ref="E23:J23"/>
    <mergeCell ref="K23:L23"/>
    <mergeCell ref="M23:N23"/>
    <mergeCell ref="A96:B96"/>
    <mergeCell ref="K96:L96"/>
    <mergeCell ref="M96:N96"/>
    <mergeCell ref="O96:P96"/>
    <mergeCell ref="A95:B95"/>
    <mergeCell ref="K95:L95"/>
    <mergeCell ref="M95:N95"/>
    <mergeCell ref="O95:P95"/>
    <mergeCell ref="A94:B94"/>
    <mergeCell ref="A93:B93"/>
    <mergeCell ref="A92:B92"/>
    <mergeCell ref="K94:L94"/>
    <mergeCell ref="M94:N94"/>
    <mergeCell ref="O94:P94"/>
    <mergeCell ref="K92:L92"/>
    <mergeCell ref="M92:N92"/>
    <mergeCell ref="O92:P92"/>
    <mergeCell ref="A91:B91"/>
    <mergeCell ref="K93:L93"/>
    <mergeCell ref="M93:N93"/>
    <mergeCell ref="O93:P93"/>
    <mergeCell ref="K91:L91"/>
    <mergeCell ref="M91:N91"/>
    <mergeCell ref="O91:P91"/>
    <mergeCell ref="M90:N90"/>
    <mergeCell ref="O90:P90"/>
    <mergeCell ref="A90:B90"/>
    <mergeCell ref="A86:B86"/>
    <mergeCell ref="K89:L89"/>
    <mergeCell ref="M89:N89"/>
    <mergeCell ref="O89:P89"/>
    <mergeCell ref="O86:P86"/>
    <mergeCell ref="C80:D80"/>
    <mergeCell ref="E79:J79"/>
    <mergeCell ref="A85:B85"/>
    <mergeCell ref="K87:L87"/>
    <mergeCell ref="M87:N87"/>
    <mergeCell ref="O87:P87"/>
    <mergeCell ref="M83:N83"/>
    <mergeCell ref="O83:P83"/>
    <mergeCell ref="A84:B84"/>
    <mergeCell ref="K86:L86"/>
    <mergeCell ref="A83:B83"/>
    <mergeCell ref="K85:L85"/>
    <mergeCell ref="M85:N85"/>
    <mergeCell ref="O85:P85"/>
    <mergeCell ref="C96:D96"/>
    <mergeCell ref="E96:J96"/>
    <mergeCell ref="A89:B89"/>
    <mergeCell ref="M86:N86"/>
    <mergeCell ref="A87:B87"/>
    <mergeCell ref="K90:L90"/>
    <mergeCell ref="K75:L75"/>
    <mergeCell ref="M75:N75"/>
    <mergeCell ref="O75:P75"/>
    <mergeCell ref="A82:B82"/>
    <mergeCell ref="K84:L84"/>
    <mergeCell ref="M84:N84"/>
    <mergeCell ref="O84:P84"/>
    <mergeCell ref="K83:L83"/>
    <mergeCell ref="C78:J78"/>
    <mergeCell ref="C79:D79"/>
    <mergeCell ref="M73:N73"/>
    <mergeCell ref="O73:P73"/>
    <mergeCell ref="A77:B77"/>
    <mergeCell ref="K82:L82"/>
    <mergeCell ref="M82:N82"/>
    <mergeCell ref="O82:P82"/>
    <mergeCell ref="A75:B75"/>
    <mergeCell ref="A81:B81"/>
    <mergeCell ref="C81:J81"/>
    <mergeCell ref="K81:L81"/>
    <mergeCell ref="A71:B71"/>
    <mergeCell ref="K71:L71"/>
    <mergeCell ref="M71:N71"/>
    <mergeCell ref="O71:P71"/>
    <mergeCell ref="A74:B74"/>
    <mergeCell ref="K74:L74"/>
    <mergeCell ref="M74:N74"/>
    <mergeCell ref="O74:P74"/>
    <mergeCell ref="A73:B73"/>
    <mergeCell ref="K73:L73"/>
    <mergeCell ref="A70:B70"/>
    <mergeCell ref="C95:D95"/>
    <mergeCell ref="E95:J95"/>
    <mergeCell ref="K70:L70"/>
    <mergeCell ref="M70:N70"/>
    <mergeCell ref="O70:P70"/>
    <mergeCell ref="A72:B72"/>
    <mergeCell ref="K72:L72"/>
    <mergeCell ref="M72:N72"/>
    <mergeCell ref="O72:P72"/>
    <mergeCell ref="A69:B69"/>
    <mergeCell ref="K69:L69"/>
    <mergeCell ref="M69:N69"/>
    <mergeCell ref="O69:P69"/>
    <mergeCell ref="A67:B67"/>
    <mergeCell ref="K67:L67"/>
    <mergeCell ref="M67:N67"/>
    <mergeCell ref="O67:P67"/>
    <mergeCell ref="E69:J69"/>
    <mergeCell ref="C69:D69"/>
    <mergeCell ref="A66:B66"/>
    <mergeCell ref="K66:L66"/>
    <mergeCell ref="M66:N66"/>
    <mergeCell ref="O66:P66"/>
    <mergeCell ref="A63:B63"/>
    <mergeCell ref="K63:L63"/>
    <mergeCell ref="M63:N63"/>
    <mergeCell ref="O63:P63"/>
    <mergeCell ref="C63:D63"/>
    <mergeCell ref="E63:J63"/>
    <mergeCell ref="A62:B62"/>
    <mergeCell ref="K62:L62"/>
    <mergeCell ref="M62:N62"/>
    <mergeCell ref="O62:P62"/>
    <mergeCell ref="C94:D94"/>
    <mergeCell ref="E94:J94"/>
    <mergeCell ref="C93:D93"/>
    <mergeCell ref="E93:J93"/>
    <mergeCell ref="C66:D66"/>
    <mergeCell ref="E66:J66"/>
    <mergeCell ref="A60:B60"/>
    <mergeCell ref="C92:D92"/>
    <mergeCell ref="E92:J92"/>
    <mergeCell ref="K60:L60"/>
    <mergeCell ref="M60:N60"/>
    <mergeCell ref="O60:P60"/>
    <mergeCell ref="C70:D70"/>
    <mergeCell ref="E70:J70"/>
    <mergeCell ref="C67:D67"/>
    <mergeCell ref="E67:J67"/>
    <mergeCell ref="A59:B59"/>
    <mergeCell ref="C91:D91"/>
    <mergeCell ref="E91:J91"/>
    <mergeCell ref="K59:L59"/>
    <mergeCell ref="M59:N59"/>
    <mergeCell ref="O59:P59"/>
    <mergeCell ref="C73:D73"/>
    <mergeCell ref="E73:J73"/>
    <mergeCell ref="C72:D72"/>
    <mergeCell ref="E72:J72"/>
    <mergeCell ref="A58:B58"/>
    <mergeCell ref="C90:D90"/>
    <mergeCell ref="E90:J90"/>
    <mergeCell ref="K58:L58"/>
    <mergeCell ref="M58:N58"/>
    <mergeCell ref="O58:P58"/>
    <mergeCell ref="C89:D89"/>
    <mergeCell ref="E89:J89"/>
    <mergeCell ref="C74:D74"/>
    <mergeCell ref="E74:J74"/>
    <mergeCell ref="A57:B57"/>
    <mergeCell ref="C87:D87"/>
    <mergeCell ref="E87:J87"/>
    <mergeCell ref="K57:L57"/>
    <mergeCell ref="M57:N57"/>
    <mergeCell ref="O57:P57"/>
    <mergeCell ref="C82:D82"/>
    <mergeCell ref="E82:J82"/>
    <mergeCell ref="C75:D75"/>
    <mergeCell ref="E75:J75"/>
    <mergeCell ref="C57:D57"/>
    <mergeCell ref="E57:J57"/>
    <mergeCell ref="A56:B56"/>
    <mergeCell ref="C86:D86"/>
    <mergeCell ref="E86:J86"/>
    <mergeCell ref="K56:L56"/>
    <mergeCell ref="C84:J84"/>
    <mergeCell ref="C85:J85"/>
    <mergeCell ref="C83:D83"/>
    <mergeCell ref="E83:J83"/>
    <mergeCell ref="C71:D71"/>
    <mergeCell ref="E71:J71"/>
    <mergeCell ref="C58:D58"/>
    <mergeCell ref="E58:J58"/>
    <mergeCell ref="C60:D60"/>
    <mergeCell ref="E60:J60"/>
    <mergeCell ref="C59:D59"/>
    <mergeCell ref="E59:J59"/>
    <mergeCell ref="C62:D62"/>
    <mergeCell ref="E62:J62"/>
    <mergeCell ref="A52:B52"/>
    <mergeCell ref="K52:L52"/>
    <mergeCell ref="M52:N52"/>
    <mergeCell ref="O52:P52"/>
    <mergeCell ref="C56:D56"/>
    <mergeCell ref="E56:J56"/>
    <mergeCell ref="M56:N56"/>
    <mergeCell ref="O56:P56"/>
    <mergeCell ref="K54:L54"/>
    <mergeCell ref="K55:L55"/>
    <mergeCell ref="A51:B51"/>
    <mergeCell ref="K51:L51"/>
    <mergeCell ref="M51:N51"/>
    <mergeCell ref="O51:P51"/>
    <mergeCell ref="C52:J52"/>
    <mergeCell ref="C53:J53"/>
    <mergeCell ref="A53:B53"/>
    <mergeCell ref="K53:L53"/>
    <mergeCell ref="M53:N53"/>
    <mergeCell ref="O53:P53"/>
    <mergeCell ref="A43:B43"/>
    <mergeCell ref="K43:L43"/>
    <mergeCell ref="M43:N43"/>
    <mergeCell ref="O43:P43"/>
    <mergeCell ref="A44:B44"/>
    <mergeCell ref="K44:L44"/>
    <mergeCell ref="M44:N44"/>
    <mergeCell ref="A45:B45"/>
    <mergeCell ref="K45:L45"/>
    <mergeCell ref="M45:N45"/>
    <mergeCell ref="C41:J41"/>
    <mergeCell ref="C43:J43"/>
    <mergeCell ref="E45:J45"/>
    <mergeCell ref="C45:D45"/>
    <mergeCell ref="A41:B41"/>
    <mergeCell ref="C44:D44"/>
    <mergeCell ref="E44:J44"/>
    <mergeCell ref="A40:B40"/>
    <mergeCell ref="K40:L40"/>
    <mergeCell ref="M40:N40"/>
    <mergeCell ref="O40:P40"/>
    <mergeCell ref="O44:P44"/>
    <mergeCell ref="A42:B42"/>
    <mergeCell ref="K42:L42"/>
    <mergeCell ref="M42:N42"/>
    <mergeCell ref="O42:P42"/>
    <mergeCell ref="M41:N41"/>
    <mergeCell ref="C40:D40"/>
    <mergeCell ref="E40:J40"/>
    <mergeCell ref="O41:P41"/>
    <mergeCell ref="C42:J42"/>
    <mergeCell ref="K41:L41"/>
    <mergeCell ref="A38:B38"/>
    <mergeCell ref="C39:D39"/>
    <mergeCell ref="E39:J39"/>
    <mergeCell ref="K38:L38"/>
    <mergeCell ref="M38:N38"/>
    <mergeCell ref="C38:D38"/>
    <mergeCell ref="E38:J38"/>
    <mergeCell ref="A39:B39"/>
    <mergeCell ref="K39:L39"/>
    <mergeCell ref="A37:B37"/>
    <mergeCell ref="K37:L37"/>
    <mergeCell ref="C37:D37"/>
    <mergeCell ref="E37:J37"/>
    <mergeCell ref="M37:N37"/>
    <mergeCell ref="O37:P37"/>
    <mergeCell ref="A36:B36"/>
    <mergeCell ref="K36:L36"/>
    <mergeCell ref="M36:N36"/>
    <mergeCell ref="O36:P36"/>
    <mergeCell ref="C36:D36"/>
    <mergeCell ref="E36:J36"/>
    <mergeCell ref="M35:N35"/>
    <mergeCell ref="O35:P35"/>
    <mergeCell ref="A34:B34"/>
    <mergeCell ref="K34:L34"/>
    <mergeCell ref="M34:N34"/>
    <mergeCell ref="O34:P34"/>
    <mergeCell ref="A33:B33"/>
    <mergeCell ref="C35:D35"/>
    <mergeCell ref="E35:J35"/>
    <mergeCell ref="K33:L33"/>
    <mergeCell ref="M33:N33"/>
    <mergeCell ref="O33:P33"/>
    <mergeCell ref="C33:D33"/>
    <mergeCell ref="E33:J33"/>
    <mergeCell ref="A35:B35"/>
    <mergeCell ref="K35:L35"/>
    <mergeCell ref="A32:B32"/>
    <mergeCell ref="K32:L32"/>
    <mergeCell ref="M32:N32"/>
    <mergeCell ref="O32:P32"/>
    <mergeCell ref="A31:B31"/>
    <mergeCell ref="C34:D34"/>
    <mergeCell ref="E34:J34"/>
    <mergeCell ref="K31:L31"/>
    <mergeCell ref="M31:N31"/>
    <mergeCell ref="O31:P31"/>
    <mergeCell ref="K29:L29"/>
    <mergeCell ref="M29:N29"/>
    <mergeCell ref="O29:P29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20:B20"/>
    <mergeCell ref="C20:D20"/>
    <mergeCell ref="E20:J20"/>
    <mergeCell ref="K20:L20"/>
    <mergeCell ref="M20:N20"/>
    <mergeCell ref="O20:P20"/>
    <mergeCell ref="A19:B19"/>
    <mergeCell ref="C19:D19"/>
    <mergeCell ref="E19:J19"/>
    <mergeCell ref="K19:L19"/>
    <mergeCell ref="M19:N19"/>
    <mergeCell ref="O19:P19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7:P7"/>
    <mergeCell ref="A8:P8"/>
    <mergeCell ref="K9:L9"/>
    <mergeCell ref="M9:N9"/>
    <mergeCell ref="O9:P9"/>
    <mergeCell ref="A9:B9"/>
    <mergeCell ref="C9:J9"/>
    <mergeCell ref="A2:B2"/>
    <mergeCell ref="A3:B3"/>
    <mergeCell ref="A4:B4"/>
    <mergeCell ref="A5:B5"/>
    <mergeCell ref="A6:P6"/>
    <mergeCell ref="A1:E1"/>
    <mergeCell ref="O61:P61"/>
    <mergeCell ref="C61:D61"/>
    <mergeCell ref="E61:J61"/>
    <mergeCell ref="E64:J64"/>
    <mergeCell ref="K64:L64"/>
    <mergeCell ref="M64:N64"/>
    <mergeCell ref="O64:P64"/>
    <mergeCell ref="K79:L79"/>
    <mergeCell ref="K80:L80"/>
    <mergeCell ref="M79:N79"/>
    <mergeCell ref="M80:N80"/>
    <mergeCell ref="O79:P79"/>
    <mergeCell ref="O80:P80"/>
    <mergeCell ref="O18:P18"/>
    <mergeCell ref="M18:N18"/>
    <mergeCell ref="K18:L18"/>
    <mergeCell ref="C18:J18"/>
    <mergeCell ref="A18:B18"/>
    <mergeCell ref="K78:L78"/>
    <mergeCell ref="M78:N78"/>
    <mergeCell ref="O78:P78"/>
    <mergeCell ref="K61:L61"/>
    <mergeCell ref="M61:N61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Windows korisnik</cp:lastModifiedBy>
  <cp:lastPrinted>2022-03-16T12:46:59Z</cp:lastPrinted>
  <dcterms:created xsi:type="dcterms:W3CDTF">2021-07-26T11:22:27Z</dcterms:created>
  <dcterms:modified xsi:type="dcterms:W3CDTF">2023-03-14T08:27:28Z</dcterms:modified>
  <cp:category/>
  <cp:version/>
  <cp:contentType/>
  <cp:contentStatus/>
</cp:coreProperties>
</file>