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firstSheet="3" activeTab="6"/>
  </bookViews>
  <sheets>
    <sheet name="SAŽETAK" sheetId="1" r:id="rId1"/>
    <sheet name="Prihodi i rashodi prema ekonoms" sheetId="2" r:id="rId2"/>
    <sheet name="Prihodi i rashodi prema izvorim" sheetId="3" r:id="rId3"/>
    <sheet name="Rashodi prema funkcijskoj klasi" sheetId="4" r:id="rId4"/>
    <sheet name="Račun financiranja prema ekonom" sheetId="5" r:id="rId5"/>
    <sheet name="Račun financiranja prema izvori" sheetId="6" r:id="rId6"/>
    <sheet name="Izvršenje po programskoj klasif" sheetId="7" r:id="rId7"/>
    <sheet name="List1" sheetId="8" r:id="rId8"/>
    <sheet name="List2" sheetId="9" r:id="rId9"/>
  </sheets>
  <definedNames/>
  <calcPr fullCalcOnLoad="1"/>
</workbook>
</file>

<file path=xl/comments7.xml><?xml version="1.0" encoding="utf-8"?>
<comments xmlns="http://schemas.openxmlformats.org/spreadsheetml/2006/main">
  <authors>
    <author>Windows korisnik</author>
  </authors>
  <commentList>
    <comment ref="M133" authorId="0">
      <text>
        <r>
          <rPr>
            <b/>
            <sz val="9"/>
            <rFont val="Segoe UI"/>
            <family val="2"/>
          </rPr>
          <t>Windows korisnik: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<sst xmlns="http://schemas.openxmlformats.org/spreadsheetml/2006/main" count="497" uniqueCount="240">
  <si>
    <t/>
  </si>
  <si>
    <t>Račun / opis</t>
  </si>
  <si>
    <t>Indeks  3/1</t>
  </si>
  <si>
    <t>Indeks  3/2</t>
  </si>
  <si>
    <t>A. RAČUN PRIHODA I RASHODA</t>
  </si>
  <si>
    <t>1</t>
  </si>
  <si>
    <t>2</t>
  </si>
  <si>
    <t>3</t>
  </si>
  <si>
    <t>4</t>
  </si>
  <si>
    <t>5</t>
  </si>
  <si>
    <t>6 Prihodi poslovanja</t>
  </si>
  <si>
    <t>7 Prihodi od prodaje nefinancijske imovine</t>
  </si>
  <si>
    <t xml:space="preserve"> UKUPNI PRIHODI</t>
  </si>
  <si>
    <t>3 Rashodi poslovanja</t>
  </si>
  <si>
    <t>4 Rashodi za nabavu nefinancijske imovine</t>
  </si>
  <si>
    <t xml:space="preserve"> UKUPNI RASHODI</t>
  </si>
  <si>
    <t xml:space="preserve"> VIŠAK / MANJAK</t>
  </si>
  <si>
    <t>B. RAČUN ZADUŽIVANJA / FINANCIRANJA</t>
  </si>
  <si>
    <t>8 Primici od financijske imovine i zaduživanja</t>
  </si>
  <si>
    <t>5 Izdaci za financijsku imovinu i otplate zajmova</t>
  </si>
  <si>
    <t xml:space="preserve"> NETO ZADUŽIVANJE</t>
  </si>
  <si>
    <t xml:space="preserve"> UKUPNI DONOS VIŠKA / MANJKA IZ PRETHODNE(IH) GODINA</t>
  </si>
  <si>
    <t xml:space="preserve"> VIŠAK / MANJAK IZ PRETHODNE(IH) GODINE KOJI ĆE SE POKRITI / RASPOREDITI</t>
  </si>
  <si>
    <t>VIŠAK / MANJAK + NETO ZADUŽIVANJE / FINANCIRANJE + KORIŠTENO U PRETHODNIM GODINAMA</t>
  </si>
  <si>
    <t>Prihodi i rashodi prema ekonomskoj klasifikaciji</t>
  </si>
  <si>
    <t>63 Pomoći iz inozemstva i od subjekata unutar općeg proračuna</t>
  </si>
  <si>
    <t>636 Pomoći proračunskim korisnicima iz proračuna koji im nije nadležan</t>
  </si>
  <si>
    <t>6361 Tekuće pomoći proračunskim korisnicima iz proračuna koji im nije nadležan</t>
  </si>
  <si>
    <t>64 Prihodi od imovine</t>
  </si>
  <si>
    <t>641 Prihodi od financijske imovine</t>
  </si>
  <si>
    <t>6413 Kamate na oročena sredstva i depozite po viđenju</t>
  </si>
  <si>
    <t>65 Prihodi od upravnih i administrativnih pristojbi, pristojbi po posebnim propisima i naknada</t>
  </si>
  <si>
    <t>652 Prihodi po posebnim propisima</t>
  </si>
  <si>
    <t>6526 Ostali nespomenuti prihodi</t>
  </si>
  <si>
    <t>31 Rashodi za zaposlene</t>
  </si>
  <si>
    <t>311 Plaće (Bruto)</t>
  </si>
  <si>
    <t>3111 Plaće za redovan rad</t>
  </si>
  <si>
    <t>312 Ostali rashodi za zaposlene</t>
  </si>
  <si>
    <t>3121 Ostali rashodi za zaposlene</t>
  </si>
  <si>
    <t>313 Doprinosi na plaće</t>
  </si>
  <si>
    <t>3132 Doprinosi za obvezno zdravstveno osiguranje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</si>
  <si>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</si>
  <si>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</si>
  <si>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</si>
  <si>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</si>
  <si>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</si>
  <si>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322 Rashodi za materijal i energiju</t>
  </si>
  <si>
    <t>3221 Uredski materijal i ostali materijalni rashodi</t>
  </si>
  <si>
    <t>3223 Energija</t>
  </si>
  <si>
    <t xml:space="preserve">3224 Materijal i dijelovi za tekuće i investicijsko održavanje                                           </t>
  </si>
  <si>
    <t>3225 Sitni inventar i auto gume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</si>
  <si>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</si>
  <si>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</si>
  <si>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</si>
  <si>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</si>
  <si>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</si>
  <si>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3236 Zdravstvene i veterinarske usluge</t>
  </si>
  <si>
    <t>3237 Intelektualne i osobne usluge</t>
  </si>
  <si>
    <t>3238 Računalne usluge</t>
  </si>
  <si>
    <t>3239 Ostale usluge</t>
  </si>
  <si>
    <t xml:space="preserve">324 Naknade troškova osobama izvan radnog odnosa                                                        </t>
  </si>
  <si>
    <t xml:space="preserve">3241 Naknade troškova osobama izvan radnog odnosa                                                        </t>
  </si>
  <si>
    <t>329 Ostali nespomenuti rashodi poslovanja</t>
  </si>
  <si>
    <t>3292 Premije osiguranja</t>
  </si>
  <si>
    <t>3293 Reprezentacija</t>
  </si>
  <si>
    <t>3294 Članarine i norme</t>
  </si>
  <si>
    <t xml:space="preserve">3295 Pristojbe i naknade                                                                                 </t>
  </si>
  <si>
    <t>3299 Ostali nespomenuti rashodi poslovanja</t>
  </si>
  <si>
    <t>34 Financijski rashodi</t>
  </si>
  <si>
    <t>343 Ostali financijski rashodi</t>
  </si>
  <si>
    <t>3431 Bankarske usluge i usluge platnog prometa</t>
  </si>
  <si>
    <t>422 Postrojenja i oprema</t>
  </si>
  <si>
    <t>4221 Uredska oprema i namještaj</t>
  </si>
  <si>
    <t>Prihodi i rashodi prema izvorima</t>
  </si>
  <si>
    <t>PRIHODI I RASHODI PREMA IZVORIMA FINANCIRANJA</t>
  </si>
  <si>
    <t xml:space="preserve"> SVEUKUPNI PRIHODI</t>
  </si>
  <si>
    <t>Izvor 1. Opći prihodi i primici</t>
  </si>
  <si>
    <t xml:space="preserve"> SVEUKUPNI RASHODI</t>
  </si>
  <si>
    <t>Rashodi prema funkcijskoj klasifikaciji</t>
  </si>
  <si>
    <t>Račun/Opis</t>
  </si>
  <si>
    <t>Indeks 3/1</t>
  </si>
  <si>
    <t>Indeks 3/2</t>
  </si>
  <si>
    <t>Funkcijska klasifikacija  SVEUKUPNI RASHODI</t>
  </si>
  <si>
    <t>Funkcijska klasifikacija 09 Obrazovanje</t>
  </si>
  <si>
    <t>Funkcijska klasifikacija 091 Predškolsko i osnovno obrazovanje</t>
  </si>
  <si>
    <t>Račun financiranja prema ekonomskoj klasifikaciji</t>
  </si>
  <si>
    <t>Racun/Opis</t>
  </si>
  <si>
    <t>B. RAČUN ZADUŽIVANJA FINANCIRANJA</t>
  </si>
  <si>
    <t xml:space="preserve"> NETO FINANCIRANJE</t>
  </si>
  <si>
    <t xml:space="preserve">9 Vlastiti izvori                                                                                     </t>
  </si>
  <si>
    <t>92 Rezultat poslovanja</t>
  </si>
  <si>
    <t>922 Višak/manjak prihoda</t>
  </si>
  <si>
    <t xml:space="preserve"> KORIŠTENJE SREDSTAVA IZ PRETHODNIH GODINA</t>
  </si>
  <si>
    <t>Račun financiranja prema izvorima</t>
  </si>
  <si>
    <t xml:space="preserve"> UKUPNI PRIMICI</t>
  </si>
  <si>
    <t>7. Namjenski primici od zaduživanja</t>
  </si>
  <si>
    <t>7.0. Namjenski primici od zaduživanja</t>
  </si>
  <si>
    <t xml:space="preserve"> UKUPNI IZDACI</t>
  </si>
  <si>
    <t>1. Opći prihodi i primici</t>
  </si>
  <si>
    <t>1.0. Opći prihodi i primici</t>
  </si>
  <si>
    <t>UKUPNO RASHODI I IZDATCI</t>
  </si>
  <si>
    <t>Izvršenje po programskoj klasifikaciji</t>
  </si>
  <si>
    <t>Organizacijska klasifikacija</t>
  </si>
  <si>
    <t>Izvori</t>
  </si>
  <si>
    <t>Projekt/Aktivnost</t>
  </si>
  <si>
    <t>VRSTA RASHODA I IZDATAKA</t>
  </si>
  <si>
    <t>323</t>
  </si>
  <si>
    <t>Rashodi za usluge</t>
  </si>
  <si>
    <t>3237</t>
  </si>
  <si>
    <t>Intelektualne i osobne usluge</t>
  </si>
  <si>
    <t>329</t>
  </si>
  <si>
    <t>Ostali nespomenuti rashodi poslovanja</t>
  </si>
  <si>
    <t>3299</t>
  </si>
  <si>
    <t>311</t>
  </si>
  <si>
    <t>Plaće (Bruto)</t>
  </si>
  <si>
    <t>3111</t>
  </si>
  <si>
    <t>Plaće za redovan rad</t>
  </si>
  <si>
    <t>313</t>
  </si>
  <si>
    <t>Doprinosi na plaće</t>
  </si>
  <si>
    <t>3132</t>
  </si>
  <si>
    <t>Doprinosi za obvezno zdravstveno osiguranje</t>
  </si>
  <si>
    <t>321</t>
  </si>
  <si>
    <t>Naknade troškova zaposlenima</t>
  </si>
  <si>
    <t>3211</t>
  </si>
  <si>
    <t>Službena putovanja</t>
  </si>
  <si>
    <t>3293</t>
  </si>
  <si>
    <t>Reprezentacija</t>
  </si>
  <si>
    <t>3294</t>
  </si>
  <si>
    <t>Članarine i norme</t>
  </si>
  <si>
    <t>343</t>
  </si>
  <si>
    <t>Ostali financijski rashodi</t>
  </si>
  <si>
    <t>322</t>
  </si>
  <si>
    <t>Rashodi za materijal i energiju</t>
  </si>
  <si>
    <t>3224</t>
  </si>
  <si>
    <t xml:space="preserve">Materijal i dijelovi za tekuće i investicijsko održavanje                                           </t>
  </si>
  <si>
    <t>3223</t>
  </si>
  <si>
    <t>Energija</t>
  </si>
  <si>
    <t>3232</t>
  </si>
  <si>
    <t>Usluge tekućeg i investicijskog održavanja</t>
  </si>
  <si>
    <t>3234</t>
  </si>
  <si>
    <t>Komunalne usluge</t>
  </si>
  <si>
    <t>422</t>
  </si>
  <si>
    <t>Postrojenja i oprema</t>
  </si>
  <si>
    <t>312</t>
  </si>
  <si>
    <t>Ostali rashodi za zaposlene</t>
  </si>
  <si>
    <t>3121</t>
  </si>
  <si>
    <t>3212</t>
  </si>
  <si>
    <t>Naknade za prijevoz, za rad na terenu i odvojeni život</t>
  </si>
  <si>
    <t>3213</t>
  </si>
  <si>
    <t>Stručno usavršavanje zaposlenika</t>
  </si>
  <si>
    <t>3221</t>
  </si>
  <si>
    <t>Uredski materijal i ostali materijalni rashodi</t>
  </si>
  <si>
    <t>3225</t>
  </si>
  <si>
    <t>Sitni inventar i auto gume</t>
  </si>
  <si>
    <t>3231</t>
  </si>
  <si>
    <t>Usluge telefona, pošte i prijevoza</t>
  </si>
  <si>
    <t>3238</t>
  </si>
  <si>
    <t>Računalne usluge</t>
  </si>
  <si>
    <t>3239</t>
  </si>
  <si>
    <t>Ostale usluge</t>
  </si>
  <si>
    <t>3431</t>
  </si>
  <si>
    <t>Bankarske usluge i usluge platnog prometa</t>
  </si>
  <si>
    <t>4221</t>
  </si>
  <si>
    <t>Uredska oprema i namještaj</t>
  </si>
  <si>
    <t xml:space="preserve">Naknade troškova osobama izvan radnog odnosa                                                        </t>
  </si>
  <si>
    <t>3236</t>
  </si>
  <si>
    <t>Zdravstvene i veterinarske usluge</t>
  </si>
  <si>
    <t>Osnovna glazbena škola "Krsto Odak" Drniš</t>
  </si>
  <si>
    <t xml:space="preserve">Izvještaj o izvršenju financijskog plana </t>
  </si>
  <si>
    <t xml:space="preserve">67 Prihodi iz nadležnog proračuna </t>
  </si>
  <si>
    <t>671 Prihodi iz nadležnog proračuna za financiranje redovne djelatnosti</t>
  </si>
  <si>
    <t>6711 Prihodi iz nadležnog proračuna za financiranje rashoda poslovanja</t>
  </si>
  <si>
    <t>Izvor 4. Prihodi za posebne namjene</t>
  </si>
  <si>
    <t>Izvor 4.3. Ostali prihodi za posebne namjene</t>
  </si>
  <si>
    <t>Izvor 5. Pomoći</t>
  </si>
  <si>
    <t>Izvor 5.2. Ostale pomoći</t>
  </si>
  <si>
    <t>Izvor 1.2. Sredstva za DEC funkcije</t>
  </si>
  <si>
    <t>Izvor 4.3.Ostali prihodi za posebne namjene</t>
  </si>
  <si>
    <t>Izvor4301 OŠ Prihodi za posebne namjene</t>
  </si>
  <si>
    <t>Program: OSNOVNO I SREDNJOŠKOLSKO OBRAZOVANJE</t>
  </si>
  <si>
    <t xml:space="preserve">A1007-06 </t>
  </si>
  <si>
    <t>Aktivnost: OSNOVNOŠLKOLSKO OBRAZOVANJE - STANDARD</t>
  </si>
  <si>
    <t>Program</t>
  </si>
  <si>
    <t>Aktivnost</t>
  </si>
  <si>
    <t>Izvor 1.2. OŠ Sredstva za DEC funkcije</t>
  </si>
  <si>
    <t>Izvor 12 Sredstva za financiranje decentraliziranih funkcija</t>
  </si>
  <si>
    <t>Rashodi poslovanja</t>
  </si>
  <si>
    <t>Materijalni rashodi</t>
  </si>
  <si>
    <t>1007-07 OSNOVNOŠKOLSKO OBRAZOVANJE - OPERATIVNI PLAN</t>
  </si>
  <si>
    <t>1007-08 PODIZANJE KVALITETE I STANDARDA KROZ AKTIVNOSTI OSNOVNIH ŠKOLA</t>
  </si>
  <si>
    <t>Program: 1007 OSNOVNO I SREDNJEŠKOLSKO OBRAZOVANJE</t>
  </si>
  <si>
    <t>A1007-58</t>
  </si>
  <si>
    <t>Aktivnost: REDOVNA DJELATNOST ŠKOLA ( EVIDENCIJSKI PRIHODI )</t>
  </si>
  <si>
    <t>Izvor 5201 Pomoći iz proračuna</t>
  </si>
  <si>
    <t>Plaće za prekovremeni rad</t>
  </si>
  <si>
    <t>Izvršenje 2022.</t>
  </si>
  <si>
    <t>3113 Plaće za prekovremeni rad</t>
  </si>
  <si>
    <t>Izvršenje 2022</t>
  </si>
  <si>
    <t>Usluge promidžbe i informiranja</t>
  </si>
  <si>
    <t>451 Dodatna ulaganja na građevinskim objektima</t>
  </si>
  <si>
    <t>4511 Dodatna ulaganja na građevinskim objektima</t>
  </si>
  <si>
    <t>Izvor 5.2 Pomoći iz proračuna</t>
  </si>
  <si>
    <t>Izvor 1.2 Sredstva za financiranje decentraliziranih funkcija</t>
  </si>
  <si>
    <t>Za razdoblje od 01.01.2023. do 30.06.2023.</t>
  </si>
  <si>
    <t>Izvršenje 2023.</t>
  </si>
  <si>
    <t>Izvor 6. Donacije</t>
  </si>
  <si>
    <t>Izvor 6.1. Donacije</t>
  </si>
  <si>
    <t>Izvor 1.1. Opći prihodi i primici</t>
  </si>
  <si>
    <t>Izvršenje 2023</t>
  </si>
  <si>
    <t>66 Prihodi od prodaje proizvoda i robe te pruženih usluga i prihodi od donacija</t>
  </si>
  <si>
    <t>663 Donacije od pravnih i fizičkih osoba</t>
  </si>
  <si>
    <t>6631 Tekuće donacije</t>
  </si>
  <si>
    <t>6712 Prihodi iz nadležnog proračuna za financiranje rashoda za nabavu nefinancijske imovine</t>
  </si>
  <si>
    <t>3222 Materijal i sirovine</t>
  </si>
  <si>
    <t>38 Ostali rashodi</t>
  </si>
  <si>
    <t>381 Tekuće donacije</t>
  </si>
  <si>
    <t>3812 Tekuće donacije u naravi</t>
  </si>
  <si>
    <t xml:space="preserve">424 Knjige, umjetnička djela </t>
  </si>
  <si>
    <t>4241 Knjige</t>
  </si>
  <si>
    <t>Materijal i sirovine</t>
  </si>
  <si>
    <t>Sitan inventar</t>
  </si>
  <si>
    <t>Knjige u knjižnici</t>
  </si>
  <si>
    <t>Knjige, umjetnička djela i ostale izložbene vrijednosti</t>
  </si>
  <si>
    <t>Rashodi za nabavu nefinancijske imovine</t>
  </si>
  <si>
    <t>1007-31 Međunarodno natjecanje iz solfeggia i teorije glazbe</t>
  </si>
  <si>
    <t>Izvor  4.3. Prihodi za posebne namjene</t>
  </si>
  <si>
    <t>Naknade troškova osobama izvan radnog odnosa</t>
  </si>
  <si>
    <t>Ostali rashodi</t>
  </si>
  <si>
    <t>Tekuće donacije</t>
  </si>
  <si>
    <t>Tekuće donacije u naravi</t>
  </si>
  <si>
    <t>Rashodi za zaposlene</t>
  </si>
  <si>
    <t>Indeks 2/1</t>
  </si>
  <si>
    <t>RAZDJEL 300 R-2022 UPRAVNI ODJEL ZA PROSVJETU, ZNANOST, KULTURU, SPORT I NOVE TEHNOLOGIJE</t>
  </si>
  <si>
    <t>GLAVA 30002- G-2022 OSNOVNE ŠKOLE</t>
  </si>
  <si>
    <t xml:space="preserve">Tekući projekt </t>
  </si>
  <si>
    <t xml:space="preserve">Tekući projekt T1007-34 Opskrba školskih ustanova besplatnim zalihama menstrualnih higijenskih potrepština </t>
  </si>
  <si>
    <t>GLAVA 30004 - G-2022 DJELATNOST OSNOVNIH I SREDNJIH ŠKOLA IZVAN PRORAČUNA ŠKZ</t>
  </si>
  <si>
    <t>Izvor 1.1. Opći prihodi i primici ŠKŽ</t>
  </si>
  <si>
    <t>Rebalans 2023.</t>
  </si>
  <si>
    <t>Rebalans 2023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</si>
</sst>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0##\%"/>
    <numFmt numFmtId="175" formatCode="d\.m\.yyyy"/>
    <numFmt numFmtId="176" formatCode="00000"/>
    <numFmt numFmtId="177" formatCode="#,##0.0000"/>
    <numFmt numFmtId="178" formatCode="#,##0.00;\-#,##0.00;0.00"/>
    <numFmt numFmtId="179" formatCode="&quot;Da&quot;;&quot;Da&quot;;&quot;Ne&quot;"/>
    <numFmt numFmtId="180" formatCode="&quot;True&quot;;&quot;True&quot;;&quot;False&quot;"/>
    <numFmt numFmtId="181" formatCode="&quot;Uključeno&quot;;&quot;Uključeno&quot;;&quot;Isključeno&quot;"/>
    <numFmt numFmtId="182" formatCode="[$¥€-2]\ #,##0.00_);[Red]\([$€-2]\ #,##0.00\)"/>
    <numFmt numFmtId="183" formatCode="#,##0.00\ &quot;kn&quot;"/>
  </numFmts>
  <fonts count="46">
    <font>
      <sz val="10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4"/>
      <name val="Arial"/>
      <family val="0"/>
    </font>
    <font>
      <b/>
      <sz val="10"/>
      <color indexed="8"/>
      <name val="Arial"/>
      <family val="0"/>
    </font>
    <font>
      <b/>
      <sz val="10"/>
      <color indexed="63"/>
      <name val="Arial"/>
      <family val="2"/>
    </font>
    <font>
      <sz val="10"/>
      <color indexed="9"/>
      <name val="ARIAL"/>
      <family val="0"/>
    </font>
    <font>
      <sz val="9"/>
      <name val="Segoe UI"/>
      <family val="2"/>
    </font>
    <font>
      <b/>
      <sz val="9"/>
      <name val="Segoe U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6" fillId="0" borderId="0">
      <alignment vertical="top"/>
      <protection/>
    </xf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" fillId="0" borderId="0">
      <alignment vertical="top"/>
      <protection/>
    </xf>
  </cellStyleXfs>
  <cellXfs count="300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20" fontId="0" fillId="0" borderId="0" xfId="0" applyNumberFormat="1" applyFont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33" borderId="0" xfId="0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4" fontId="1" fillId="33" borderId="0" xfId="0" applyNumberFormat="1" applyFont="1" applyFill="1" applyBorder="1" applyAlignment="1" applyProtection="1">
      <alignment horizontal="right"/>
      <protection/>
    </xf>
    <xf numFmtId="4" fontId="0" fillId="5" borderId="0" xfId="0" applyNumberFormat="1" applyFont="1" applyFill="1" applyBorder="1" applyAlignment="1" applyProtection="1">
      <alignment horizontal="right"/>
      <protection/>
    </xf>
    <xf numFmtId="4" fontId="0" fillId="5" borderId="0" xfId="0" applyNumberFormat="1" applyFont="1" applyFill="1" applyAlignment="1">
      <alignment/>
    </xf>
    <xf numFmtId="4" fontId="1" fillId="33" borderId="0" xfId="0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0" borderId="0" xfId="0" applyAlignment="1">
      <alignment wrapText="1"/>
    </xf>
    <xf numFmtId="0" fontId="0" fillId="11" borderId="0" xfId="0" applyFont="1" applyFill="1" applyAlignment="1">
      <alignment/>
    </xf>
    <xf numFmtId="4" fontId="0" fillId="11" borderId="0" xfId="0" applyNumberFormat="1" applyFont="1" applyFill="1" applyBorder="1" applyAlignment="1" applyProtection="1">
      <alignment horizontal="right"/>
      <protection/>
    </xf>
    <xf numFmtId="4" fontId="0" fillId="11" borderId="0" xfId="0" applyNumberFormat="1" applyFont="1" applyFill="1" applyAlignment="1">
      <alignment/>
    </xf>
    <xf numFmtId="0" fontId="1" fillId="0" borderId="0" xfId="0" applyFont="1" applyAlignment="1">
      <alignment/>
    </xf>
    <xf numFmtId="4" fontId="0" fillId="5" borderId="0" xfId="0" applyNumberFormat="1" applyFont="1" applyFill="1" applyBorder="1" applyAlignment="1" applyProtection="1">
      <alignment horizontal="right"/>
      <protection/>
    </xf>
    <xf numFmtId="4" fontId="0" fillId="5" borderId="0" xfId="0" applyNumberFormat="1" applyFont="1" applyFill="1" applyAlignment="1">
      <alignment/>
    </xf>
    <xf numFmtId="0" fontId="1" fillId="11" borderId="0" xfId="0" applyFont="1" applyFill="1" applyAlignment="1">
      <alignment/>
    </xf>
    <xf numFmtId="4" fontId="1" fillId="5" borderId="0" xfId="0" applyNumberFormat="1" applyFont="1" applyFill="1" applyBorder="1" applyAlignment="1" applyProtection="1">
      <alignment horizontal="right"/>
      <protection/>
    </xf>
    <xf numFmtId="0" fontId="1" fillId="5" borderId="0" xfId="0" applyFont="1" applyFill="1" applyAlignment="1">
      <alignment/>
    </xf>
    <xf numFmtId="0" fontId="1" fillId="11" borderId="0" xfId="0" applyFont="1" applyFill="1" applyBorder="1" applyAlignment="1" applyProtection="1">
      <alignment/>
      <protection/>
    </xf>
    <xf numFmtId="0" fontId="1" fillId="5" borderId="0" xfId="0" applyFont="1" applyFill="1" applyBorder="1" applyAlignment="1" applyProtection="1">
      <alignment/>
      <protection/>
    </xf>
    <xf numFmtId="4" fontId="1" fillId="5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0" fontId="1" fillId="33" borderId="0" xfId="0" applyFont="1" applyFill="1" applyBorder="1" applyAlignment="1" applyProtection="1">
      <alignment/>
      <protection/>
    </xf>
    <xf numFmtId="4" fontId="1" fillId="33" borderId="0" xfId="0" applyNumberFormat="1" applyFont="1" applyFill="1" applyBorder="1" applyAlignment="1" applyProtection="1">
      <alignment horizontal="right"/>
      <protection/>
    </xf>
    <xf numFmtId="4" fontId="1" fillId="33" borderId="0" xfId="0" applyNumberFormat="1" applyFont="1" applyFill="1" applyAlignment="1">
      <alignment/>
    </xf>
    <xf numFmtId="4" fontId="0" fillId="5" borderId="0" xfId="0" applyNumberFormat="1" applyFont="1" applyFill="1" applyBorder="1" applyAlignment="1" applyProtection="1">
      <alignment horizontal="right"/>
      <protection/>
    </xf>
    <xf numFmtId="4" fontId="0" fillId="5" borderId="0" xfId="0" applyNumberFormat="1" applyFont="1" applyFill="1" applyAlignment="1">
      <alignment/>
    </xf>
    <xf numFmtId="0" fontId="0" fillId="5" borderId="0" xfId="0" applyFont="1" applyFill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4" fontId="0" fillId="0" borderId="0" xfId="0" applyNumberFormat="1" applyFont="1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5" borderId="0" xfId="0" applyFont="1" applyFill="1" applyAlignment="1">
      <alignment/>
    </xf>
    <xf numFmtId="4" fontId="0" fillId="5" borderId="0" xfId="0" applyNumberFormat="1" applyFont="1" applyFill="1" applyBorder="1" applyAlignment="1" applyProtection="1">
      <alignment horizontal="right"/>
      <protection/>
    </xf>
    <xf numFmtId="4" fontId="0" fillId="5" borderId="0" xfId="0" applyNumberFormat="1" applyFont="1" applyFill="1" applyAlignment="1">
      <alignment/>
    </xf>
    <xf numFmtId="0" fontId="1" fillId="33" borderId="0" xfId="0" applyFont="1" applyFill="1" applyBorder="1" applyAlignment="1" applyProtection="1">
      <alignment/>
      <protection/>
    </xf>
    <xf numFmtId="4" fontId="1" fillId="33" borderId="0" xfId="0" applyNumberFormat="1" applyFont="1" applyFill="1" applyBorder="1" applyAlignment="1" applyProtection="1">
      <alignment horizontal="right"/>
      <protection/>
    </xf>
    <xf numFmtId="4" fontId="1" fillId="33" borderId="0" xfId="0" applyNumberFormat="1" applyFont="1" applyFill="1" applyAlignment="1">
      <alignment/>
    </xf>
    <xf numFmtId="4" fontId="0" fillId="0" borderId="0" xfId="0" applyNumberFormat="1" applyFont="1" applyBorder="1" applyAlignment="1" applyProtection="1">
      <alignment horizontal="right"/>
      <protection/>
    </xf>
    <xf numFmtId="0" fontId="0" fillId="33" borderId="0" xfId="0" applyFont="1" applyFill="1" applyAlignment="1">
      <alignment/>
    </xf>
    <xf numFmtId="4" fontId="0" fillId="33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0" fillId="11" borderId="0" xfId="0" applyNumberFormat="1" applyFont="1" applyFill="1" applyBorder="1" applyAlignment="1" applyProtection="1">
      <alignment horizontal="right"/>
      <protection/>
    </xf>
    <xf numFmtId="0" fontId="1" fillId="11" borderId="0" xfId="0" applyFont="1" applyFill="1" applyBorder="1" applyAlignment="1" applyProtection="1">
      <alignment horizontal="left"/>
      <protection/>
    </xf>
    <xf numFmtId="0" fontId="5" fillId="34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left"/>
      <protection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3" borderId="0" xfId="0" applyFont="1" applyFill="1" applyBorder="1" applyAlignment="1" applyProtection="1">
      <alignment horizontal="left"/>
      <protection/>
    </xf>
    <xf numFmtId="0" fontId="0" fillId="3" borderId="0" xfId="0" applyFont="1" applyFill="1" applyAlignment="1">
      <alignment/>
    </xf>
    <xf numFmtId="0" fontId="5" fillId="3" borderId="0" xfId="0" applyFont="1" applyFill="1" applyBorder="1" applyAlignment="1" applyProtection="1">
      <alignment horizontal="left"/>
      <protection/>
    </xf>
    <xf numFmtId="0" fontId="1" fillId="2" borderId="0" xfId="0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>
      <alignment/>
    </xf>
    <xf numFmtId="0" fontId="5" fillId="2" borderId="0" xfId="0" applyFont="1" applyFill="1" applyBorder="1" applyAlignment="1" applyProtection="1">
      <alignment horizontal="left"/>
      <protection/>
    </xf>
    <xf numFmtId="0" fontId="1" fillId="6" borderId="0" xfId="0" applyFont="1" applyFill="1" applyBorder="1" applyAlignment="1" applyProtection="1">
      <alignment horizontal="left"/>
      <protection/>
    </xf>
    <xf numFmtId="0" fontId="0" fillId="6" borderId="0" xfId="0" applyFont="1" applyFill="1" applyAlignment="1">
      <alignment/>
    </xf>
    <xf numFmtId="0" fontId="1" fillId="6" borderId="0" xfId="0" applyFont="1" applyFill="1" applyAlignment="1">
      <alignment/>
    </xf>
    <xf numFmtId="0" fontId="1" fillId="6" borderId="0" xfId="0" applyFont="1" applyFill="1" applyAlignment="1">
      <alignment/>
    </xf>
    <xf numFmtId="4" fontId="1" fillId="6" borderId="0" xfId="0" applyNumberFormat="1" applyFont="1" applyFill="1" applyBorder="1" applyAlignment="1" applyProtection="1">
      <alignment horizontal="right"/>
      <protection/>
    </xf>
    <xf numFmtId="4" fontId="1" fillId="6" borderId="0" xfId="0" applyNumberFormat="1" applyFont="1" applyFill="1" applyAlignment="1">
      <alignment/>
    </xf>
    <xf numFmtId="4" fontId="1" fillId="6" borderId="0" xfId="0" applyNumberFormat="1" applyFont="1" applyFill="1" applyAlignment="1">
      <alignment/>
    </xf>
    <xf numFmtId="0" fontId="0" fillId="6" borderId="0" xfId="0" applyFont="1" applyFill="1" applyAlignment="1">
      <alignment/>
    </xf>
    <xf numFmtId="0" fontId="0" fillId="6" borderId="0" xfId="0" applyFont="1" applyFill="1" applyBorder="1" applyAlignment="1" applyProtection="1">
      <alignment horizontal="left"/>
      <protection/>
    </xf>
    <xf numFmtId="4" fontId="0" fillId="6" borderId="0" xfId="0" applyNumberFormat="1" applyFont="1" applyFill="1" applyBorder="1" applyAlignment="1" applyProtection="1">
      <alignment horizontal="right"/>
      <protection/>
    </xf>
    <xf numFmtId="4" fontId="1" fillId="0" borderId="0" xfId="0" applyNumberFormat="1" applyFont="1" applyFill="1" applyAlignment="1">
      <alignment/>
    </xf>
    <xf numFmtId="0" fontId="1" fillId="11" borderId="0" xfId="0" applyFont="1" applyFill="1" applyAlignment="1">
      <alignment/>
    </xf>
    <xf numFmtId="4" fontId="1" fillId="11" borderId="0" xfId="0" applyNumberFormat="1" applyFont="1" applyFill="1" applyBorder="1" applyAlignment="1" applyProtection="1">
      <alignment horizontal="right"/>
      <protection/>
    </xf>
    <xf numFmtId="4" fontId="1" fillId="11" borderId="0" xfId="0" applyNumberFormat="1" applyFont="1" applyFill="1" applyAlignment="1">
      <alignment/>
    </xf>
    <xf numFmtId="0" fontId="0" fillId="11" borderId="0" xfId="0" applyFont="1" applyFill="1" applyBorder="1" applyAlignment="1" applyProtection="1">
      <alignment horizontal="left"/>
      <protection/>
    </xf>
    <xf numFmtId="0" fontId="0" fillId="11" borderId="0" xfId="0" applyFont="1" applyFill="1" applyAlignment="1">
      <alignment/>
    </xf>
    <xf numFmtId="4" fontId="1" fillId="11" borderId="0" xfId="0" applyNumberFormat="1" applyFont="1" applyFill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 applyProtection="1">
      <alignment horizontal="left"/>
      <protection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4" fontId="1" fillId="35" borderId="0" xfId="0" applyNumberFormat="1" applyFont="1" applyFill="1" applyBorder="1" applyAlignment="1" applyProtection="1">
      <alignment horizontal="right"/>
      <protection/>
    </xf>
    <xf numFmtId="4" fontId="0" fillId="35" borderId="0" xfId="0" applyNumberFormat="1" applyFill="1" applyAlignment="1">
      <alignment/>
    </xf>
    <xf numFmtId="174" fontId="1" fillId="35" borderId="0" xfId="0" applyNumberFormat="1" applyFont="1" applyFill="1" applyBorder="1" applyAlignment="1" applyProtection="1">
      <alignment horizontal="right"/>
      <protection/>
    </xf>
    <xf numFmtId="0" fontId="2" fillId="36" borderId="0" xfId="0" applyFont="1" applyFill="1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174" fontId="1" fillId="0" borderId="0" xfId="0" applyNumberFormat="1" applyFont="1" applyBorder="1" applyAlignment="1" applyProtection="1">
      <alignment horizontal="right"/>
      <protection/>
    </xf>
    <xf numFmtId="4" fontId="0" fillId="0" borderId="0" xfId="0" applyNumberFormat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4" fontId="1" fillId="33" borderId="0" xfId="0" applyNumberFormat="1" applyFont="1" applyFill="1" applyBorder="1" applyAlignment="1" applyProtection="1">
      <alignment horizontal="right"/>
      <protection/>
    </xf>
    <xf numFmtId="4" fontId="0" fillId="33" borderId="0" xfId="0" applyNumberFormat="1" applyFill="1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0" fontId="2" fillId="36" borderId="0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1" fillId="37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4" fontId="0" fillId="0" borderId="0" xfId="0" applyNumberFormat="1" applyFont="1" applyBorder="1" applyAlignment="1" applyProtection="1">
      <alignment horizontal="right"/>
      <protection/>
    </xf>
    <xf numFmtId="4" fontId="0" fillId="0" borderId="0" xfId="0" applyNumberFormat="1" applyFont="1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Border="1" applyAlignment="1" applyProtection="1">
      <alignment horizontal="right"/>
      <protection/>
    </xf>
    <xf numFmtId="0" fontId="1" fillId="0" borderId="0" xfId="0" applyFont="1" applyAlignment="1">
      <alignment/>
    </xf>
    <xf numFmtId="4" fontId="1" fillId="35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5" borderId="0" xfId="0" applyFont="1" applyFill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35" borderId="0" xfId="0" applyFont="1" applyFill="1" applyAlignment="1">
      <alignment/>
    </xf>
    <xf numFmtId="0" fontId="1" fillId="33" borderId="0" xfId="0" applyFont="1" applyFill="1" applyAlignment="1">
      <alignment/>
    </xf>
    <xf numFmtId="4" fontId="1" fillId="33" borderId="0" xfId="0" applyNumberFormat="1" applyFont="1" applyFill="1" applyBorder="1" applyAlignment="1" applyProtection="1">
      <alignment horizontal="right"/>
      <protection/>
    </xf>
    <xf numFmtId="0" fontId="2" fillId="36" borderId="0" xfId="0" applyFont="1" applyFill="1" applyAlignment="1">
      <alignment horizontal="left"/>
    </xf>
    <xf numFmtId="0" fontId="2" fillId="36" borderId="0" xfId="0" applyFont="1" applyFill="1" applyBorder="1" applyAlignment="1" applyProtection="1">
      <alignment horizontal="center"/>
      <protection/>
    </xf>
    <xf numFmtId="0" fontId="1" fillId="37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5" borderId="0" xfId="0" applyFont="1" applyFill="1" applyBorder="1" applyAlignment="1" applyProtection="1">
      <alignment/>
      <protection/>
    </xf>
    <xf numFmtId="0" fontId="0" fillId="5" borderId="0" xfId="0" applyFont="1" applyFill="1" applyAlignment="1">
      <alignment/>
    </xf>
    <xf numFmtId="4" fontId="0" fillId="5" borderId="0" xfId="0" applyNumberFormat="1" applyFont="1" applyFill="1" applyBorder="1" applyAlignment="1" applyProtection="1">
      <alignment horizontal="right"/>
      <protection/>
    </xf>
    <xf numFmtId="4" fontId="0" fillId="5" borderId="0" xfId="0" applyNumberFormat="1" applyFont="1" applyFill="1" applyAlignment="1">
      <alignment/>
    </xf>
    <xf numFmtId="4" fontId="1" fillId="5" borderId="0" xfId="0" applyNumberFormat="1" applyFont="1" applyFill="1" applyBorder="1" applyAlignment="1" applyProtection="1">
      <alignment horizontal="right"/>
      <protection/>
    </xf>
    <xf numFmtId="4" fontId="0" fillId="5" borderId="0" xfId="0" applyNumberFormat="1" applyFill="1" applyAlignment="1">
      <alignment/>
    </xf>
    <xf numFmtId="0" fontId="1" fillId="33" borderId="0" xfId="0" applyFont="1" applyFill="1" applyBorder="1" applyAlignment="1" applyProtection="1">
      <alignment/>
      <protection/>
    </xf>
    <xf numFmtId="4" fontId="1" fillId="38" borderId="0" xfId="0" applyNumberFormat="1" applyFont="1" applyFill="1" applyBorder="1" applyAlignment="1" applyProtection="1">
      <alignment horizontal="right"/>
      <protection/>
    </xf>
    <xf numFmtId="4" fontId="0" fillId="11" borderId="0" xfId="0" applyNumberFormat="1" applyFont="1" applyFill="1" applyBorder="1" applyAlignment="1" applyProtection="1">
      <alignment horizontal="right"/>
      <protection/>
    </xf>
    <xf numFmtId="4" fontId="0" fillId="11" borderId="0" xfId="0" applyNumberFormat="1" applyFont="1" applyFill="1" applyAlignment="1">
      <alignment/>
    </xf>
    <xf numFmtId="0" fontId="0" fillId="11" borderId="0" xfId="0" applyFont="1" applyFill="1" applyBorder="1" applyAlignment="1" applyProtection="1">
      <alignment/>
      <protection/>
    </xf>
    <xf numFmtId="0" fontId="1" fillId="5" borderId="0" xfId="0" applyFont="1" applyFill="1" applyBorder="1" applyAlignment="1" applyProtection="1">
      <alignment/>
      <protection/>
    </xf>
    <xf numFmtId="0" fontId="0" fillId="5" borderId="0" xfId="0" applyFill="1" applyAlignment="1">
      <alignment/>
    </xf>
    <xf numFmtId="0" fontId="1" fillId="38" borderId="0" xfId="0" applyFont="1" applyFill="1" applyBorder="1" applyAlignment="1" applyProtection="1">
      <alignment/>
      <protection/>
    </xf>
    <xf numFmtId="4" fontId="1" fillId="33" borderId="0" xfId="0" applyNumberFormat="1" applyFont="1" applyFill="1" applyBorder="1" applyAlignment="1" applyProtection="1">
      <alignment horizontal="right"/>
      <protection/>
    </xf>
    <xf numFmtId="4" fontId="0" fillId="33" borderId="0" xfId="0" applyNumberFormat="1" applyFont="1" applyFill="1" applyAlignment="1">
      <alignment/>
    </xf>
    <xf numFmtId="0" fontId="2" fillId="36" borderId="0" xfId="0" applyFont="1" applyFill="1" applyBorder="1" applyAlignment="1" applyProtection="1">
      <alignment/>
      <protection/>
    </xf>
    <xf numFmtId="4" fontId="2" fillId="36" borderId="0" xfId="0" applyNumberFormat="1" applyFont="1" applyFill="1" applyBorder="1" applyAlignment="1" applyProtection="1">
      <alignment horizontal="right"/>
      <protection/>
    </xf>
    <xf numFmtId="0" fontId="1" fillId="11" borderId="0" xfId="0" applyFont="1" applyFill="1" applyBorder="1" applyAlignment="1" applyProtection="1">
      <alignment/>
      <protection/>
    </xf>
    <xf numFmtId="4" fontId="1" fillId="33" borderId="0" xfId="0" applyNumberFormat="1" applyFont="1" applyFill="1" applyAlignment="1">
      <alignment/>
    </xf>
    <xf numFmtId="0" fontId="1" fillId="11" borderId="0" xfId="0" applyFont="1" applyFill="1" applyBorder="1" applyAlignment="1" applyProtection="1">
      <alignment/>
      <protection/>
    </xf>
    <xf numFmtId="0" fontId="0" fillId="11" borderId="0" xfId="0" applyFill="1" applyAlignment="1">
      <alignment/>
    </xf>
    <xf numFmtId="4" fontId="1" fillId="11" borderId="0" xfId="0" applyNumberFormat="1" applyFont="1" applyFill="1" applyBorder="1" applyAlignment="1" applyProtection="1">
      <alignment horizontal="right"/>
      <protection/>
    </xf>
    <xf numFmtId="4" fontId="0" fillId="11" borderId="0" xfId="0" applyNumberFormat="1" applyFill="1" applyAlignment="1">
      <alignment/>
    </xf>
    <xf numFmtId="0" fontId="1" fillId="37" borderId="0" xfId="0" applyFont="1" applyFill="1" applyAlignment="1">
      <alignment horizontal="center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4" fillId="14" borderId="0" xfId="0" applyFont="1" applyFill="1" applyBorder="1" applyAlignment="1" applyProtection="1">
      <alignment wrapText="1"/>
      <protection/>
    </xf>
    <xf numFmtId="0" fontId="0" fillId="14" borderId="0" xfId="0" applyFill="1" applyAlignment="1">
      <alignment wrapText="1"/>
    </xf>
    <xf numFmtId="4" fontId="4" fillId="14" borderId="0" xfId="0" applyNumberFormat="1" applyFont="1" applyFill="1" applyBorder="1" applyAlignment="1" applyProtection="1">
      <alignment horizontal="right"/>
      <protection/>
    </xf>
    <xf numFmtId="0" fontId="0" fillId="14" borderId="0" xfId="0" applyFill="1" applyAlignment="1">
      <alignment/>
    </xf>
    <xf numFmtId="4" fontId="1" fillId="14" borderId="0" xfId="0" applyNumberFormat="1" applyFont="1" applyFill="1" applyBorder="1" applyAlignment="1" applyProtection="1">
      <alignment horizontal="right"/>
      <protection/>
    </xf>
    <xf numFmtId="4" fontId="0" fillId="14" borderId="0" xfId="0" applyNumberFormat="1" applyFill="1" applyAlignment="1">
      <alignment/>
    </xf>
    <xf numFmtId="0" fontId="1" fillId="37" borderId="0" xfId="0" applyFont="1" applyFill="1" applyBorder="1" applyAlignment="1" applyProtection="1">
      <alignment/>
      <protection/>
    </xf>
    <xf numFmtId="4" fontId="1" fillId="37" borderId="0" xfId="0" applyNumberFormat="1" applyFont="1" applyFill="1" applyBorder="1" applyAlignment="1" applyProtection="1">
      <alignment horizontal="right"/>
      <protection/>
    </xf>
    <xf numFmtId="0" fontId="4" fillId="18" borderId="0" xfId="0" applyFont="1" applyFill="1" applyBorder="1" applyAlignment="1" applyProtection="1">
      <alignment/>
      <protection/>
    </xf>
    <xf numFmtId="0" fontId="0" fillId="18" borderId="0" xfId="0" applyFill="1" applyAlignment="1">
      <alignment/>
    </xf>
    <xf numFmtId="4" fontId="4" fillId="18" borderId="0" xfId="0" applyNumberFormat="1" applyFont="1" applyFill="1" applyBorder="1" applyAlignment="1" applyProtection="1">
      <alignment horizontal="right"/>
      <protection/>
    </xf>
    <xf numFmtId="4" fontId="1" fillId="18" borderId="0" xfId="0" applyNumberFormat="1" applyFont="1" applyFill="1" applyBorder="1" applyAlignment="1" applyProtection="1">
      <alignment horizontal="right"/>
      <protection/>
    </xf>
    <xf numFmtId="4" fontId="0" fillId="18" borderId="0" xfId="0" applyNumberFormat="1" applyFill="1" applyAlignment="1">
      <alignment/>
    </xf>
    <xf numFmtId="0" fontId="1" fillId="39" borderId="0" xfId="0" applyFont="1" applyFill="1" applyAlignment="1">
      <alignment horizontal="center"/>
    </xf>
    <xf numFmtId="0" fontId="1" fillId="39" borderId="0" xfId="0" applyFont="1" applyFill="1" applyAlignment="1">
      <alignment horizontal="center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2" fillId="36" borderId="0" xfId="0" applyFont="1" applyFill="1" applyBorder="1" applyAlignment="1" applyProtection="1">
      <alignment/>
      <protection/>
    </xf>
    <xf numFmtId="4" fontId="2" fillId="36" borderId="0" xfId="0" applyNumberFormat="1" applyFont="1" applyFill="1" applyBorder="1" applyAlignment="1" applyProtection="1">
      <alignment horizontal="right"/>
      <protection/>
    </xf>
    <xf numFmtId="174" fontId="2" fillId="36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174" fontId="1" fillId="0" borderId="0" xfId="0" applyNumberFormat="1" applyFont="1" applyBorder="1" applyAlignment="1" applyProtection="1">
      <alignment horizontal="right"/>
      <protection/>
    </xf>
    <xf numFmtId="0" fontId="2" fillId="36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2" fillId="36" borderId="0" xfId="0" applyFont="1" applyFill="1" applyBorder="1" applyAlignment="1" applyProtection="1">
      <alignment/>
      <protection/>
    </xf>
    <xf numFmtId="4" fontId="2" fillId="36" borderId="0" xfId="0" applyNumberFormat="1" applyFont="1" applyFill="1" applyBorder="1" applyAlignment="1" applyProtection="1">
      <alignment horizontal="right"/>
      <protection/>
    </xf>
    <xf numFmtId="174" fontId="2" fillId="36" borderId="0" xfId="0" applyNumberFormat="1" applyFont="1" applyFill="1" applyBorder="1" applyAlignment="1" applyProtection="1">
      <alignment horizontal="right"/>
      <protection/>
    </xf>
    <xf numFmtId="0" fontId="1" fillId="40" borderId="0" xfId="0" applyFont="1" applyFill="1" applyBorder="1" applyAlignment="1" applyProtection="1">
      <alignment/>
      <protection/>
    </xf>
    <xf numFmtId="4" fontId="1" fillId="40" borderId="0" xfId="0" applyNumberFormat="1" applyFont="1" applyFill="1" applyBorder="1" applyAlignment="1" applyProtection="1">
      <alignment horizontal="right"/>
      <protection/>
    </xf>
    <xf numFmtId="174" fontId="1" fillId="40" borderId="0" xfId="0" applyNumberFormat="1" applyFont="1" applyFill="1" applyBorder="1" applyAlignment="1" applyProtection="1">
      <alignment horizontal="right"/>
      <protection/>
    </xf>
    <xf numFmtId="0" fontId="1" fillId="38" borderId="0" xfId="0" applyFont="1" applyFill="1" applyBorder="1" applyAlignment="1" applyProtection="1">
      <alignment/>
      <protection/>
    </xf>
    <xf numFmtId="4" fontId="1" fillId="38" borderId="0" xfId="0" applyNumberFormat="1" applyFont="1" applyFill="1" applyBorder="1" applyAlignment="1" applyProtection="1">
      <alignment horizontal="right"/>
      <protection/>
    </xf>
    <xf numFmtId="174" fontId="1" fillId="38" borderId="0" xfId="0" applyNumberFormat="1" applyFont="1" applyFill="1" applyBorder="1" applyAlignment="1" applyProtection="1">
      <alignment horizontal="right"/>
      <protection/>
    </xf>
    <xf numFmtId="0" fontId="1" fillId="37" borderId="0" xfId="0" applyFont="1" applyFill="1" applyAlignment="1">
      <alignment horizontal="center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" fontId="1" fillId="3" borderId="0" xfId="0" applyNumberFormat="1" applyFont="1" applyFill="1" applyBorder="1" applyAlignment="1" applyProtection="1">
      <alignment horizontal="right" wrapText="1"/>
      <protection/>
    </xf>
    <xf numFmtId="0" fontId="0" fillId="0" borderId="0" xfId="0" applyFont="1" applyAlignment="1">
      <alignment wrapText="1"/>
    </xf>
    <xf numFmtId="4" fontId="1" fillId="0" borderId="0" xfId="0" applyNumberFormat="1" applyFont="1" applyFill="1" applyBorder="1" applyAlignment="1" applyProtection="1">
      <alignment horizontal="right" wrapText="1"/>
      <protection/>
    </xf>
    <xf numFmtId="0" fontId="0" fillId="0" borderId="0" xfId="0" applyFont="1" applyFill="1" applyAlignment="1">
      <alignment wrapText="1"/>
    </xf>
    <xf numFmtId="0" fontId="1" fillId="0" borderId="0" xfId="0" applyFont="1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4" fontId="1" fillId="3" borderId="0" xfId="0" applyNumberFormat="1" applyFont="1" applyFill="1" applyBorder="1" applyAlignment="1" applyProtection="1">
      <alignment horizontal="right"/>
      <protection/>
    </xf>
    <xf numFmtId="0" fontId="0" fillId="3" borderId="0" xfId="0" applyFont="1" applyFill="1" applyAlignment="1">
      <alignment/>
    </xf>
    <xf numFmtId="4" fontId="1" fillId="0" borderId="0" xfId="0" applyNumberFormat="1" applyFont="1" applyAlignment="1">
      <alignment/>
    </xf>
    <xf numFmtId="0" fontId="0" fillId="0" borderId="0" xfId="0" applyFont="1" applyBorder="1" applyAlignment="1" applyProtection="1">
      <alignment horizontal="left"/>
      <protection/>
    </xf>
    <xf numFmtId="0" fontId="1" fillId="2" borderId="0" xfId="0" applyFont="1" applyFill="1" applyBorder="1" applyAlignment="1" applyProtection="1">
      <alignment horizontal="left"/>
      <protection/>
    </xf>
    <xf numFmtId="0" fontId="1" fillId="2" borderId="0" xfId="0" applyFont="1" applyFill="1" applyAlignment="1">
      <alignment/>
    </xf>
    <xf numFmtId="4" fontId="1" fillId="2" borderId="0" xfId="0" applyNumberFormat="1" applyFont="1" applyFill="1" applyBorder="1" applyAlignment="1" applyProtection="1">
      <alignment horizontal="right"/>
      <protection/>
    </xf>
    <xf numFmtId="4" fontId="5" fillId="2" borderId="0" xfId="0" applyNumberFormat="1" applyFont="1" applyFill="1" applyBorder="1" applyAlignment="1" applyProtection="1">
      <alignment horizontal="right"/>
      <protection/>
    </xf>
    <xf numFmtId="0" fontId="1" fillId="2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1" fillId="6" borderId="0" xfId="0" applyFont="1" applyFill="1" applyBorder="1" applyAlignment="1" applyProtection="1">
      <alignment horizontal="left"/>
      <protection/>
    </xf>
    <xf numFmtId="0" fontId="0" fillId="6" borderId="0" xfId="0" applyFont="1" applyFill="1" applyAlignment="1">
      <alignment/>
    </xf>
    <xf numFmtId="4" fontId="0" fillId="34" borderId="0" xfId="0" applyNumberFormat="1" applyFont="1" applyFill="1" applyBorder="1" applyAlignment="1" applyProtection="1">
      <alignment horizontal="right"/>
      <protection/>
    </xf>
    <xf numFmtId="4" fontId="0" fillId="34" borderId="0" xfId="0" applyNumberFormat="1" applyFont="1" applyFill="1" applyAlignment="1">
      <alignment/>
    </xf>
    <xf numFmtId="0" fontId="1" fillId="17" borderId="0" xfId="0" applyFont="1" applyFill="1" applyBorder="1" applyAlignment="1" applyProtection="1">
      <alignment horizontal="left" wrapText="1"/>
      <protection/>
    </xf>
    <xf numFmtId="0" fontId="0" fillId="17" borderId="0" xfId="0" applyFont="1" applyFill="1" applyAlignment="1">
      <alignment wrapText="1"/>
    </xf>
    <xf numFmtId="4" fontId="0" fillId="0" borderId="0" xfId="0" applyNumberFormat="1" applyFont="1" applyAlignment="1">
      <alignment/>
    </xf>
    <xf numFmtId="4" fontId="1" fillId="41" borderId="0" xfId="0" applyNumberFormat="1" applyFont="1" applyFill="1" applyBorder="1" applyAlignment="1" applyProtection="1">
      <alignment horizontal="right" wrapText="1"/>
      <protection/>
    </xf>
    <xf numFmtId="4" fontId="0" fillId="0" borderId="0" xfId="0" applyNumberFormat="1" applyFont="1" applyBorder="1" applyAlignment="1" applyProtection="1">
      <alignment horizontal="right" wrapText="1"/>
      <protection/>
    </xf>
    <xf numFmtId="4" fontId="0" fillId="0" borderId="0" xfId="0" applyNumberFormat="1" applyFont="1" applyAlignment="1">
      <alignment wrapText="1"/>
    </xf>
    <xf numFmtId="4" fontId="5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 horizontal="right"/>
    </xf>
    <xf numFmtId="0" fontId="5" fillId="34" borderId="0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 applyProtection="1">
      <alignment horizontal="right" wrapText="1"/>
      <protection/>
    </xf>
    <xf numFmtId="4" fontId="1" fillId="0" borderId="0" xfId="0" applyNumberFormat="1" applyFont="1" applyAlignment="1">
      <alignment wrapText="1"/>
    </xf>
    <xf numFmtId="4" fontId="1" fillId="5" borderId="0" xfId="0" applyNumberFormat="1" applyFont="1" applyFill="1" applyBorder="1" applyAlignment="1" applyProtection="1">
      <alignment horizontal="right"/>
      <protection/>
    </xf>
    <xf numFmtId="0" fontId="1" fillId="5" borderId="0" xfId="0" applyFont="1" applyFill="1" applyAlignment="1">
      <alignment/>
    </xf>
    <xf numFmtId="4" fontId="1" fillId="5" borderId="0" xfId="0" applyNumberFormat="1" applyFont="1" applyFill="1" applyBorder="1" applyAlignment="1" applyProtection="1">
      <alignment horizontal="right" wrapText="1"/>
      <protection/>
    </xf>
    <xf numFmtId="4" fontId="1" fillId="5" borderId="0" xfId="0" applyNumberFormat="1" applyFont="1" applyFill="1" applyAlignment="1">
      <alignment wrapText="1"/>
    </xf>
    <xf numFmtId="0" fontId="0" fillId="6" borderId="0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 horizontal="left"/>
      <protection/>
    </xf>
    <xf numFmtId="4" fontId="1" fillId="6" borderId="0" xfId="0" applyNumberFormat="1" applyFont="1" applyFill="1" applyBorder="1" applyAlignment="1" applyProtection="1">
      <alignment horizontal="right"/>
      <protection/>
    </xf>
    <xf numFmtId="0" fontId="1" fillId="6" borderId="0" xfId="0" applyFont="1" applyFill="1" applyAlignment="1">
      <alignment/>
    </xf>
    <xf numFmtId="4" fontId="1" fillId="6" borderId="0" xfId="0" applyNumberFormat="1" applyFont="1" applyFill="1" applyBorder="1" applyAlignment="1" applyProtection="1">
      <alignment horizontal="right" wrapText="1"/>
      <protection/>
    </xf>
    <xf numFmtId="4" fontId="1" fillId="6" borderId="0" xfId="0" applyNumberFormat="1" applyFont="1" applyFill="1" applyAlignment="1">
      <alignment wrapText="1"/>
    </xf>
    <xf numFmtId="0" fontId="0" fillId="11" borderId="0" xfId="0" applyFont="1" applyFill="1" applyBorder="1" applyAlignment="1" applyProtection="1">
      <alignment horizontal="left"/>
      <protection/>
    </xf>
    <xf numFmtId="0" fontId="0" fillId="11" borderId="0" xfId="0" applyFont="1" applyFill="1" applyAlignment="1">
      <alignment/>
    </xf>
    <xf numFmtId="0" fontId="1" fillId="6" borderId="0" xfId="0" applyFont="1" applyFill="1" applyAlignment="1">
      <alignment/>
    </xf>
    <xf numFmtId="4" fontId="1" fillId="11" borderId="0" xfId="0" applyNumberFormat="1" applyFont="1" applyFill="1" applyBorder="1" applyAlignment="1" applyProtection="1">
      <alignment horizontal="right"/>
      <protection/>
    </xf>
    <xf numFmtId="4" fontId="1" fillId="11" borderId="0" xfId="0" applyNumberFormat="1" applyFont="1" applyFill="1" applyBorder="1" applyAlignment="1" applyProtection="1">
      <alignment horizontal="right" wrapText="1"/>
      <protection/>
    </xf>
    <xf numFmtId="4" fontId="1" fillId="11" borderId="0" xfId="0" applyNumberFormat="1" applyFont="1" applyFill="1" applyAlignment="1">
      <alignment wrapText="1"/>
    </xf>
    <xf numFmtId="0" fontId="1" fillId="41" borderId="0" xfId="0" applyFont="1" applyFill="1" applyBorder="1" applyAlignment="1" applyProtection="1">
      <alignment horizontal="left" wrapText="1"/>
      <protection/>
    </xf>
    <xf numFmtId="0" fontId="1" fillId="11" borderId="0" xfId="0" applyFont="1" applyFill="1" applyBorder="1" applyAlignment="1" applyProtection="1">
      <alignment horizontal="left"/>
      <protection/>
    </xf>
    <xf numFmtId="0" fontId="1" fillId="11" borderId="0" xfId="0" applyFont="1" applyFill="1" applyBorder="1" applyAlignment="1" applyProtection="1">
      <alignment horizontal="left" wrapText="1"/>
      <protection/>
    </xf>
    <xf numFmtId="0" fontId="5" fillId="6" borderId="0" xfId="0" applyFont="1" applyFill="1" applyBorder="1" applyAlignment="1" applyProtection="1">
      <alignment horizontal="left"/>
      <protection/>
    </xf>
    <xf numFmtId="0" fontId="1" fillId="5" borderId="0" xfId="0" applyFont="1" applyFill="1" applyBorder="1" applyAlignment="1" applyProtection="1">
      <alignment horizontal="left"/>
      <protection/>
    </xf>
    <xf numFmtId="0" fontId="1" fillId="5" borderId="0" xfId="0" applyFont="1" applyFill="1" applyBorder="1" applyAlignment="1" applyProtection="1">
      <alignment horizontal="left" wrapText="1"/>
      <protection/>
    </xf>
    <xf numFmtId="0" fontId="44" fillId="6" borderId="0" xfId="0" applyFont="1" applyFill="1" applyBorder="1" applyAlignment="1" applyProtection="1">
      <alignment horizontal="left"/>
      <protection/>
    </xf>
    <xf numFmtId="0" fontId="44" fillId="6" borderId="0" xfId="0" applyFont="1" applyFill="1" applyAlignment="1">
      <alignment/>
    </xf>
    <xf numFmtId="4" fontId="1" fillId="6" borderId="0" xfId="0" applyNumberFormat="1" applyFont="1" applyFill="1" applyAlignment="1">
      <alignment/>
    </xf>
    <xf numFmtId="0" fontId="1" fillId="17" borderId="0" xfId="0" applyFont="1" applyFill="1" applyBorder="1" applyAlignment="1" applyProtection="1">
      <alignment horizontal="left"/>
      <protection/>
    </xf>
    <xf numFmtId="0" fontId="0" fillId="17" borderId="0" xfId="0" applyFont="1" applyFill="1" applyAlignment="1">
      <alignment/>
    </xf>
    <xf numFmtId="4" fontId="1" fillId="17" borderId="0" xfId="0" applyNumberFormat="1" applyFont="1" applyFill="1" applyBorder="1" applyAlignment="1" applyProtection="1">
      <alignment horizontal="right"/>
      <protection/>
    </xf>
    <xf numFmtId="0" fontId="1" fillId="17" borderId="0" xfId="0" applyFont="1" applyFill="1" applyAlignment="1">
      <alignment/>
    </xf>
    <xf numFmtId="4" fontId="1" fillId="17" borderId="0" xfId="0" applyNumberFormat="1" applyFont="1" applyFill="1" applyAlignment="1">
      <alignment/>
    </xf>
    <xf numFmtId="0" fontId="0" fillId="6" borderId="0" xfId="0" applyFont="1" applyFill="1" applyBorder="1" applyAlignment="1">
      <alignment/>
    </xf>
    <xf numFmtId="4" fontId="5" fillId="6" borderId="0" xfId="0" applyNumberFormat="1" applyFont="1" applyFill="1" applyBorder="1" applyAlignment="1" applyProtection="1">
      <alignment horizontal="right"/>
      <protection/>
    </xf>
    <xf numFmtId="0" fontId="0" fillId="34" borderId="0" xfId="0" applyFont="1" applyFill="1" applyAlignment="1">
      <alignment/>
    </xf>
    <xf numFmtId="4" fontId="5" fillId="34" borderId="0" xfId="0" applyNumberFormat="1" applyFont="1" applyFill="1" applyBorder="1" applyAlignment="1" applyProtection="1">
      <alignment horizontal="right"/>
      <protection/>
    </xf>
    <xf numFmtId="0" fontId="1" fillId="34" borderId="0" xfId="0" applyFont="1" applyFill="1" applyAlignment="1">
      <alignment/>
    </xf>
    <xf numFmtId="0" fontId="0" fillId="17" borderId="0" xfId="0" applyFont="1" applyFill="1" applyAlignment="1">
      <alignment/>
    </xf>
    <xf numFmtId="0" fontId="1" fillId="34" borderId="0" xfId="0" applyFont="1" applyFill="1" applyBorder="1" applyAlignment="1" applyProtection="1">
      <alignment horizontal="left"/>
      <protection/>
    </xf>
    <xf numFmtId="4" fontId="1" fillId="34" borderId="0" xfId="0" applyNumberFormat="1" applyFont="1" applyFill="1" applyBorder="1" applyAlignment="1" applyProtection="1">
      <alignment horizontal="right"/>
      <protection/>
    </xf>
    <xf numFmtId="4" fontId="1" fillId="34" borderId="0" xfId="0" applyNumberFormat="1" applyFont="1" applyFill="1" applyAlignment="1">
      <alignment/>
    </xf>
    <xf numFmtId="0" fontId="0" fillId="11" borderId="0" xfId="0" applyFont="1" applyFill="1" applyBorder="1" applyAlignment="1">
      <alignment/>
    </xf>
    <xf numFmtId="0" fontId="0" fillId="17" borderId="0" xfId="0" applyFont="1" applyFill="1" applyBorder="1" applyAlignment="1">
      <alignment/>
    </xf>
    <xf numFmtId="0" fontId="5" fillId="2" borderId="0" xfId="0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17" borderId="0" xfId="0" applyFont="1" applyFill="1" applyBorder="1" applyAlignment="1">
      <alignment wrapText="1"/>
    </xf>
    <xf numFmtId="0" fontId="1" fillId="26" borderId="0" xfId="0" applyFont="1" applyFill="1" applyBorder="1" applyAlignment="1" applyProtection="1">
      <alignment horizontal="left"/>
      <protection/>
    </xf>
    <xf numFmtId="0" fontId="1" fillId="26" borderId="0" xfId="0" applyFont="1" applyFill="1" applyBorder="1" applyAlignment="1">
      <alignment/>
    </xf>
    <xf numFmtId="4" fontId="1" fillId="26" borderId="0" xfId="0" applyNumberFormat="1" applyFont="1" applyFill="1" applyBorder="1" applyAlignment="1" applyProtection="1">
      <alignment horizontal="right"/>
      <protection/>
    </xf>
    <xf numFmtId="0" fontId="1" fillId="42" borderId="0" xfId="0" applyFont="1" applyFill="1" applyAlignment="1">
      <alignment horizontal="center"/>
    </xf>
    <xf numFmtId="0" fontId="0" fillId="42" borderId="0" xfId="0" applyFont="1" applyFill="1" applyAlignment="1">
      <alignment/>
    </xf>
    <xf numFmtId="0" fontId="1" fillId="33" borderId="0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0" fontId="1" fillId="42" borderId="0" xfId="0" applyFont="1" applyFill="1" applyAlignment="1">
      <alignment horizontal="center" wrapText="1"/>
    </xf>
    <xf numFmtId="0" fontId="0" fillId="42" borderId="0" xfId="0" applyFont="1" applyFill="1" applyAlignment="1">
      <alignment wrapText="1"/>
    </xf>
    <xf numFmtId="0" fontId="1" fillId="42" borderId="0" xfId="0" applyFont="1" applyFill="1" applyBorder="1" applyAlignment="1" applyProtection="1">
      <alignment horizontal="left"/>
      <protection/>
    </xf>
    <xf numFmtId="183" fontId="1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11" borderId="0" xfId="0" applyFont="1" applyFill="1" applyAlignment="1">
      <alignment/>
    </xf>
    <xf numFmtId="4" fontId="1" fillId="6" borderId="0" xfId="0" applyNumberFormat="1" applyFont="1" applyFill="1" applyAlignment="1">
      <alignment/>
    </xf>
    <xf numFmtId="0" fontId="0" fillId="6" borderId="0" xfId="0" applyFont="1" applyFill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  <cellStyle name="Zarez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selection activeCell="N22" sqref="N22:O22"/>
    </sheetView>
  </sheetViews>
  <sheetFormatPr defaultColWidth="9.140625" defaultRowHeight="12.75"/>
  <cols>
    <col min="11" max="11" width="5.28125" style="0" customWidth="1"/>
  </cols>
  <sheetData>
    <row r="1" spans="1:5" ht="12.75">
      <c r="A1" s="111" t="s">
        <v>167</v>
      </c>
      <c r="B1" s="111"/>
      <c r="C1" s="111"/>
      <c r="D1" s="111"/>
      <c r="E1" s="111"/>
    </row>
    <row r="2" spans="1:4" ht="12.75">
      <c r="A2" s="94" t="s">
        <v>0</v>
      </c>
      <c r="B2" s="94"/>
      <c r="C2" s="1"/>
      <c r="D2" s="2"/>
    </row>
    <row r="3" spans="1:2" ht="12.75">
      <c r="A3" s="94"/>
      <c r="B3" s="94"/>
    </row>
    <row r="4" spans="1:2" ht="12.75">
      <c r="A4" s="94"/>
      <c r="B4" s="94"/>
    </row>
    <row r="5" spans="1:2" ht="12.75">
      <c r="A5" s="94"/>
      <c r="B5" s="94"/>
    </row>
    <row r="6" spans="1:20" s="3" customFormat="1" ht="18">
      <c r="A6" s="109" t="s">
        <v>168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</row>
    <row r="7" spans="1:20" ht="12.75">
      <c r="A7" s="105" t="s">
        <v>203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1:20" ht="12.75">
      <c r="A8" s="106" t="s">
        <v>0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</row>
    <row r="14" spans="1:21" ht="12.75">
      <c r="A14" s="107" t="s">
        <v>1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108" t="s">
        <v>195</v>
      </c>
      <c r="M14" s="94"/>
      <c r="N14" s="108" t="s">
        <v>238</v>
      </c>
      <c r="O14" s="94"/>
      <c r="P14" s="108" t="s">
        <v>204</v>
      </c>
      <c r="Q14" s="94"/>
      <c r="R14" s="107" t="s">
        <v>2</v>
      </c>
      <c r="S14" s="94"/>
      <c r="T14" s="107" t="s">
        <v>3</v>
      </c>
      <c r="U14" s="94"/>
    </row>
    <row r="15" spans="1:21" ht="12.75">
      <c r="A15" s="93" t="s">
        <v>4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104" t="s">
        <v>5</v>
      </c>
      <c r="M15" s="94"/>
      <c r="N15" s="104" t="s">
        <v>6</v>
      </c>
      <c r="O15" s="94"/>
      <c r="P15" s="104" t="s">
        <v>7</v>
      </c>
      <c r="Q15" s="94"/>
      <c r="R15" s="104" t="s">
        <v>8</v>
      </c>
      <c r="S15" s="94"/>
      <c r="T15" s="104" t="s">
        <v>9</v>
      </c>
      <c r="U15" s="94"/>
    </row>
    <row r="16" spans="1:21" ht="12.75">
      <c r="A16" s="95" t="s">
        <v>10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6">
        <v>199405.17</v>
      </c>
      <c r="M16" s="94"/>
      <c r="N16" s="103">
        <v>446449</v>
      </c>
      <c r="O16" s="94"/>
      <c r="P16" s="96">
        <v>227803.07</v>
      </c>
      <c r="Q16" s="94"/>
      <c r="R16" s="96">
        <f>PRODUCT(P16/L16*100)</f>
        <v>114.24130577958435</v>
      </c>
      <c r="S16" s="98"/>
      <c r="T16" s="96">
        <f>PRODUCT(P16/N16*100)</f>
        <v>51.025552750706126</v>
      </c>
      <c r="U16" s="98"/>
    </row>
    <row r="17" spans="1:21" ht="12.75">
      <c r="A17" s="95" t="s">
        <v>11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6">
        <v>0</v>
      </c>
      <c r="M17" s="94"/>
      <c r="N17" s="96">
        <v>0</v>
      </c>
      <c r="O17" s="94"/>
      <c r="P17" s="96">
        <v>0</v>
      </c>
      <c r="Q17" s="94"/>
      <c r="R17" s="96">
        <v>0</v>
      </c>
      <c r="S17" s="98"/>
      <c r="T17" s="96">
        <v>0</v>
      </c>
      <c r="U17" s="98"/>
    </row>
    <row r="18" spans="1:21" ht="12.75">
      <c r="A18" s="99" t="s">
        <v>12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1">
        <f>SUM(L16:M17)</f>
        <v>199405.17</v>
      </c>
      <c r="M18" s="100"/>
      <c r="N18" s="101">
        <f>SUM(N16:O17)</f>
        <v>446449</v>
      </c>
      <c r="O18" s="100"/>
      <c r="P18" s="101">
        <f>SUM(P16:Q17)</f>
        <v>227803.07</v>
      </c>
      <c r="Q18" s="100"/>
      <c r="R18" s="101">
        <f>PRODUCT(P18/L18*100)</f>
        <v>114.24130577958435</v>
      </c>
      <c r="S18" s="102"/>
      <c r="T18" s="101">
        <f>PRODUCT(P18/N18*100)</f>
        <v>51.025552750706126</v>
      </c>
      <c r="U18" s="102"/>
    </row>
    <row r="19" spans="1:21" ht="12.75">
      <c r="A19" s="95" t="s">
        <v>13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6">
        <v>208457.65</v>
      </c>
      <c r="M19" s="94"/>
      <c r="N19" s="96">
        <v>465791</v>
      </c>
      <c r="O19" s="94"/>
      <c r="P19" s="96">
        <v>235132.36</v>
      </c>
      <c r="Q19" s="94"/>
      <c r="R19" s="96">
        <f>PRODUCT(P19/L19*100)</f>
        <v>112.79622503659617</v>
      </c>
      <c r="S19" s="98"/>
      <c r="T19" s="96">
        <f>PRODUCT(P19/N19*100)</f>
        <v>50.48022825687916</v>
      </c>
      <c r="U19" s="98"/>
    </row>
    <row r="20" spans="1:21" ht="12.75">
      <c r="A20" s="95" t="s">
        <v>14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6">
        <v>743.25</v>
      </c>
      <c r="M20" s="94"/>
      <c r="N20" s="96">
        <v>2031</v>
      </c>
      <c r="O20" s="94"/>
      <c r="P20" s="96">
        <v>0</v>
      </c>
      <c r="Q20" s="94"/>
      <c r="R20" s="96">
        <f>PRODUCT(P20/L20*100)</f>
        <v>0</v>
      </c>
      <c r="S20" s="98"/>
      <c r="T20" s="96">
        <f>PRODUCT(P20/N20*100)</f>
        <v>0</v>
      </c>
      <c r="U20" s="98"/>
    </row>
    <row r="21" spans="1:21" ht="12.75">
      <c r="A21" s="99" t="s">
        <v>15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1">
        <f>SUM(L19:M20)</f>
        <v>209200.9</v>
      </c>
      <c r="M21" s="100"/>
      <c r="N21" s="101">
        <f>SUM(N19:O20)</f>
        <v>467822</v>
      </c>
      <c r="O21" s="100"/>
      <c r="P21" s="101">
        <f>SUM(P19:Q20)</f>
        <v>235132.36</v>
      </c>
      <c r="Q21" s="100"/>
      <c r="R21" s="101">
        <f>PRODUCT(P21/L21*100)</f>
        <v>112.39548204620536</v>
      </c>
      <c r="S21" s="102"/>
      <c r="T21" s="101">
        <f>PRODUCT(P21/N21*100)</f>
        <v>50.261073656219665</v>
      </c>
      <c r="U21" s="102"/>
    </row>
    <row r="22" spans="1:21" ht="12.75">
      <c r="A22" s="88" t="s">
        <v>16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90">
        <f>SUM(L18-L21)</f>
        <v>-9795.729999999981</v>
      </c>
      <c r="M22" s="89"/>
      <c r="N22" s="90">
        <f>SUM(N18-N21)</f>
        <v>-21373</v>
      </c>
      <c r="O22" s="89"/>
      <c r="P22" s="90">
        <f>SUM(P18-P21)</f>
        <v>-7329.289999999979</v>
      </c>
      <c r="Q22" s="89"/>
      <c r="R22" s="90">
        <f>PRODUCT(P22/L22*100)</f>
        <v>74.82127416741777</v>
      </c>
      <c r="S22" s="91"/>
      <c r="T22" s="90">
        <f>PRODUCT(P22/N22*100)</f>
        <v>34.29228465821353</v>
      </c>
      <c r="U22" s="91"/>
    </row>
    <row r="23" spans="1:21" ht="12.75">
      <c r="A23" s="93" t="s">
        <v>17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3" t="s">
        <v>0</v>
      </c>
      <c r="M23" s="94"/>
      <c r="N23" s="93" t="s">
        <v>0</v>
      </c>
      <c r="O23" s="94"/>
      <c r="P23" s="93" t="s">
        <v>0</v>
      </c>
      <c r="Q23" s="94"/>
      <c r="R23" s="93" t="s">
        <v>0</v>
      </c>
      <c r="S23" s="94"/>
      <c r="T23" s="93" t="s">
        <v>0</v>
      </c>
      <c r="U23" s="94"/>
    </row>
    <row r="24" spans="1:21" ht="12.75">
      <c r="A24" s="95" t="s">
        <v>18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6">
        <v>0</v>
      </c>
      <c r="M24" s="94"/>
      <c r="N24" s="96">
        <v>0</v>
      </c>
      <c r="O24" s="94"/>
      <c r="P24" s="96">
        <v>0</v>
      </c>
      <c r="Q24" s="94"/>
      <c r="R24" s="97">
        <v>0</v>
      </c>
      <c r="S24" s="94"/>
      <c r="T24" s="97">
        <v>0</v>
      </c>
      <c r="U24" s="94"/>
    </row>
    <row r="25" spans="1:21" ht="12.75">
      <c r="A25" s="95" t="s">
        <v>19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6">
        <v>0</v>
      </c>
      <c r="M25" s="94"/>
      <c r="N25" s="96">
        <v>0</v>
      </c>
      <c r="O25" s="94"/>
      <c r="P25" s="96">
        <v>0</v>
      </c>
      <c r="Q25" s="94"/>
      <c r="R25" s="97">
        <v>0</v>
      </c>
      <c r="S25" s="94"/>
      <c r="T25" s="97">
        <v>0</v>
      </c>
      <c r="U25" s="94"/>
    </row>
    <row r="26" spans="1:21" ht="12.75">
      <c r="A26" s="95" t="s">
        <v>20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6">
        <v>0</v>
      </c>
      <c r="M26" s="94"/>
      <c r="N26" s="96">
        <v>0</v>
      </c>
      <c r="O26" s="94"/>
      <c r="P26" s="96">
        <v>0</v>
      </c>
      <c r="Q26" s="94"/>
      <c r="R26" s="97">
        <v>0</v>
      </c>
      <c r="S26" s="94"/>
      <c r="T26" s="97">
        <v>0</v>
      </c>
      <c r="U26" s="94"/>
    </row>
    <row r="27" spans="1:21" ht="12.75">
      <c r="A27" s="95" t="s">
        <v>21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6">
        <v>0</v>
      </c>
      <c r="M27" s="94"/>
      <c r="N27" s="96">
        <v>31275</v>
      </c>
      <c r="O27" s="94"/>
      <c r="P27" s="96">
        <v>0</v>
      </c>
      <c r="Q27" s="94"/>
      <c r="R27" s="96">
        <v>0</v>
      </c>
      <c r="S27" s="98"/>
      <c r="T27" s="97">
        <v>0</v>
      </c>
      <c r="U27" s="94"/>
    </row>
    <row r="28" spans="1:21" ht="12.75">
      <c r="A28" s="95" t="s">
        <v>22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6">
        <v>0</v>
      </c>
      <c r="M28" s="94"/>
      <c r="N28" s="96">
        <v>21373</v>
      </c>
      <c r="O28" s="94"/>
      <c r="P28" s="96">
        <v>0</v>
      </c>
      <c r="Q28" s="94"/>
      <c r="R28" s="97">
        <v>0</v>
      </c>
      <c r="S28" s="94"/>
      <c r="T28" s="97">
        <v>0</v>
      </c>
      <c r="U28" s="94"/>
    </row>
    <row r="29" spans="1:21" ht="12.75">
      <c r="A29" s="93" t="s">
        <v>23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3" t="s">
        <v>0</v>
      </c>
      <c r="M29" s="94"/>
      <c r="N29" s="93" t="s">
        <v>0</v>
      </c>
      <c r="O29" s="94"/>
      <c r="P29" s="93" t="s">
        <v>0</v>
      </c>
      <c r="Q29" s="94"/>
      <c r="R29" s="93" t="s">
        <v>0</v>
      </c>
      <c r="S29" s="94"/>
      <c r="T29" s="93" t="s">
        <v>0</v>
      </c>
      <c r="U29" s="94"/>
    </row>
    <row r="30" spans="1:21" ht="12.75">
      <c r="A30" s="88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90"/>
      <c r="M30" s="89"/>
      <c r="N30" s="90"/>
      <c r="O30" s="89"/>
      <c r="P30" s="90"/>
      <c r="Q30" s="89"/>
      <c r="R30" s="90"/>
      <c r="S30" s="91"/>
      <c r="T30" s="92"/>
      <c r="U30" s="89"/>
    </row>
  </sheetData>
  <sheetProtection/>
  <mergeCells count="110">
    <mergeCell ref="A2:B2"/>
    <mergeCell ref="A3:B3"/>
    <mergeCell ref="A4:B4"/>
    <mergeCell ref="A5:B5"/>
    <mergeCell ref="A6:T6"/>
    <mergeCell ref="A1:E1"/>
    <mergeCell ref="A7:T7"/>
    <mergeCell ref="A8:T8"/>
    <mergeCell ref="A14:K14"/>
    <mergeCell ref="L14:M14"/>
    <mergeCell ref="N14:O14"/>
    <mergeCell ref="P14:Q14"/>
    <mergeCell ref="R14:S14"/>
    <mergeCell ref="T14:U14"/>
    <mergeCell ref="A15:K15"/>
    <mergeCell ref="L15:M15"/>
    <mergeCell ref="N15:O15"/>
    <mergeCell ref="P15:Q15"/>
    <mergeCell ref="R15:S15"/>
    <mergeCell ref="T15:U15"/>
    <mergeCell ref="A16:K16"/>
    <mergeCell ref="L16:M16"/>
    <mergeCell ref="N16:O16"/>
    <mergeCell ref="P16:Q16"/>
    <mergeCell ref="R16:S16"/>
    <mergeCell ref="T16:U16"/>
    <mergeCell ref="A17:K17"/>
    <mergeCell ref="L17:M17"/>
    <mergeCell ref="N17:O17"/>
    <mergeCell ref="P17:Q17"/>
    <mergeCell ref="R17:S17"/>
    <mergeCell ref="T17:U17"/>
    <mergeCell ref="A18:K18"/>
    <mergeCell ref="L18:M18"/>
    <mergeCell ref="N18:O18"/>
    <mergeCell ref="P18:Q18"/>
    <mergeCell ref="R18:S18"/>
    <mergeCell ref="T18:U18"/>
    <mergeCell ref="A19:K19"/>
    <mergeCell ref="L19:M19"/>
    <mergeCell ref="N19:O19"/>
    <mergeCell ref="P19:Q19"/>
    <mergeCell ref="R19:S19"/>
    <mergeCell ref="T19:U19"/>
    <mergeCell ref="A20:K20"/>
    <mergeCell ref="L20:M20"/>
    <mergeCell ref="N20:O20"/>
    <mergeCell ref="P20:Q20"/>
    <mergeCell ref="R20:S20"/>
    <mergeCell ref="T20:U20"/>
    <mergeCell ref="A21:K21"/>
    <mergeCell ref="L21:M21"/>
    <mergeCell ref="N21:O21"/>
    <mergeCell ref="P21:Q21"/>
    <mergeCell ref="R21:S21"/>
    <mergeCell ref="T21:U21"/>
    <mergeCell ref="A22:K22"/>
    <mergeCell ref="L22:M22"/>
    <mergeCell ref="N22:O22"/>
    <mergeCell ref="P22:Q22"/>
    <mergeCell ref="R22:S22"/>
    <mergeCell ref="T22:U22"/>
    <mergeCell ref="A23:K23"/>
    <mergeCell ref="L23:M23"/>
    <mergeCell ref="N23:O23"/>
    <mergeCell ref="P23:Q23"/>
    <mergeCell ref="R23:S23"/>
    <mergeCell ref="T23:U23"/>
    <mergeCell ref="A24:K24"/>
    <mergeCell ref="L24:M24"/>
    <mergeCell ref="N24:O24"/>
    <mergeCell ref="P24:Q24"/>
    <mergeCell ref="R24:S24"/>
    <mergeCell ref="T24:U24"/>
    <mergeCell ref="A25:K25"/>
    <mergeCell ref="L25:M25"/>
    <mergeCell ref="N25:O25"/>
    <mergeCell ref="P25:Q25"/>
    <mergeCell ref="R25:S25"/>
    <mergeCell ref="T25:U25"/>
    <mergeCell ref="A26:K26"/>
    <mergeCell ref="L26:M26"/>
    <mergeCell ref="N26:O26"/>
    <mergeCell ref="P26:Q26"/>
    <mergeCell ref="R26:S26"/>
    <mergeCell ref="T26:U26"/>
    <mergeCell ref="A27:K27"/>
    <mergeCell ref="L27:M27"/>
    <mergeCell ref="N27:O27"/>
    <mergeCell ref="P27:Q27"/>
    <mergeCell ref="R27:S27"/>
    <mergeCell ref="T27:U27"/>
    <mergeCell ref="A28:K28"/>
    <mergeCell ref="L28:M28"/>
    <mergeCell ref="N28:O28"/>
    <mergeCell ref="P28:Q28"/>
    <mergeCell ref="R28:S28"/>
    <mergeCell ref="T28:U28"/>
    <mergeCell ref="A29:K29"/>
    <mergeCell ref="L29:M29"/>
    <mergeCell ref="N29:O29"/>
    <mergeCell ref="P29:Q29"/>
    <mergeCell ref="R29:S29"/>
    <mergeCell ref="T29:U29"/>
    <mergeCell ref="A30:K30"/>
    <mergeCell ref="L30:M30"/>
    <mergeCell ref="N30:O30"/>
    <mergeCell ref="P30:Q30"/>
    <mergeCell ref="R30:S30"/>
    <mergeCell ref="T30:U30"/>
  </mergeCells>
  <printOptions/>
  <pageMargins left="0.75" right="0.75" top="1" bottom="1" header="0.5" footer="0.5"/>
  <pageSetup fitToHeight="0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3"/>
  <sheetViews>
    <sheetView zoomScalePageLayoutView="0" workbookViewId="0" topLeftCell="D1">
      <selection activeCell="O15" sqref="O15:P15"/>
    </sheetView>
  </sheetViews>
  <sheetFormatPr defaultColWidth="9.140625" defaultRowHeight="12.75"/>
  <cols>
    <col min="10" max="10" width="2.28125" style="0" customWidth="1"/>
    <col min="11" max="11" width="5.57421875" style="0" hidden="1" customWidth="1"/>
    <col min="12" max="12" width="4.57421875" style="0" hidden="1" customWidth="1"/>
    <col min="19" max="19" width="6.8515625" style="0" customWidth="1"/>
    <col min="20" max="20" width="8.28125" style="0" customWidth="1"/>
    <col min="21" max="21" width="6.7109375" style="0" customWidth="1"/>
    <col min="22" max="22" width="8.140625" style="0" customWidth="1"/>
  </cols>
  <sheetData>
    <row r="1" spans="1:5" ht="12.75">
      <c r="A1" s="111" t="s">
        <v>167</v>
      </c>
      <c r="B1" s="111"/>
      <c r="C1" s="111"/>
      <c r="D1" s="111"/>
      <c r="E1" s="111"/>
    </row>
    <row r="2" spans="1:4" ht="12.75">
      <c r="A2" s="94"/>
      <c r="B2" s="94"/>
      <c r="C2" s="1"/>
      <c r="D2" s="2"/>
    </row>
    <row r="3" spans="1:2" ht="12.75">
      <c r="A3" s="94"/>
      <c r="B3" s="94"/>
    </row>
    <row r="4" spans="1:2" ht="12.75">
      <c r="A4" s="94"/>
      <c r="B4" s="94"/>
    </row>
    <row r="5" spans="1:2" ht="12.75">
      <c r="A5" s="94"/>
      <c r="B5" s="94"/>
    </row>
    <row r="6" spans="1:21" s="4" customFormat="1" ht="18">
      <c r="A6" s="134" t="s">
        <v>24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</row>
    <row r="7" spans="1:21" ht="12.75">
      <c r="A7" s="105" t="s">
        <v>203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</row>
    <row r="8" spans="1:21" ht="12.75">
      <c r="A8" s="106" t="s">
        <v>0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</row>
    <row r="14" spans="1:22" ht="12.75">
      <c r="A14" s="132" t="s">
        <v>1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133" t="s">
        <v>195</v>
      </c>
      <c r="N14" s="94"/>
      <c r="O14" s="133" t="s">
        <v>238</v>
      </c>
      <c r="P14" s="94"/>
      <c r="Q14" s="133" t="s">
        <v>204</v>
      </c>
      <c r="R14" s="94"/>
      <c r="S14" s="132" t="s">
        <v>2</v>
      </c>
      <c r="T14" s="94"/>
      <c r="U14" s="132" t="s">
        <v>3</v>
      </c>
      <c r="V14" s="94"/>
    </row>
    <row r="15" spans="1:22" ht="12.75">
      <c r="A15" s="130" t="s">
        <v>4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131" t="s">
        <v>5</v>
      </c>
      <c r="N15" s="94"/>
      <c r="O15" s="131" t="s">
        <v>6</v>
      </c>
      <c r="P15" s="94"/>
      <c r="Q15" s="131" t="s">
        <v>7</v>
      </c>
      <c r="R15" s="94"/>
      <c r="S15" s="131" t="s">
        <v>8</v>
      </c>
      <c r="T15" s="94"/>
      <c r="U15" s="131" t="s">
        <v>9</v>
      </c>
      <c r="V15" s="94"/>
    </row>
    <row r="16" spans="1:22" ht="12.75">
      <c r="A16" s="128" t="s">
        <v>10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29">
        <f>SUM(M17+M20+M23+M29)</f>
        <v>199405.17</v>
      </c>
      <c r="N16" s="100"/>
      <c r="O16" s="129">
        <f>SUM(O17+O20+O23+O26+O29)</f>
        <v>446449</v>
      </c>
      <c r="P16" s="100"/>
      <c r="Q16" s="129">
        <f>SUM(Q17+Q20+Q23+Q26+Q29)</f>
        <v>227803.07</v>
      </c>
      <c r="R16" s="100"/>
      <c r="S16" s="129">
        <f>PRODUCT(Q16/M16*100)</f>
        <v>114.24130577958435</v>
      </c>
      <c r="T16" s="102"/>
      <c r="U16" s="129">
        <f>PRODUCT(Q16/O16*100)</f>
        <v>51.025552750706126</v>
      </c>
      <c r="V16" s="102"/>
    </row>
    <row r="17" spans="1:22" ht="12.75">
      <c r="A17" s="126" t="s">
        <v>25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114">
        <f>SUM(M18)</f>
        <v>181522.48</v>
      </c>
      <c r="N17" s="94"/>
      <c r="O17" s="114">
        <f>SUM(O18)</f>
        <v>405204</v>
      </c>
      <c r="P17" s="94"/>
      <c r="Q17" s="114">
        <f>SUM(Q18)</f>
        <v>201340.7</v>
      </c>
      <c r="R17" s="94"/>
      <c r="S17" s="114">
        <f aca="true" t="shared" si="0" ref="S17:S79">PRODUCT(Q17/M17*100)</f>
        <v>110.91777723618583</v>
      </c>
      <c r="T17" s="98"/>
      <c r="U17" s="114">
        <f aca="true" t="shared" si="1" ref="U17:U79">PRODUCT(Q17/O17*100)</f>
        <v>49.6887246917602</v>
      </c>
      <c r="V17" s="98"/>
    </row>
    <row r="18" spans="1:22" ht="12.75">
      <c r="A18" s="126" t="s">
        <v>26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114">
        <f>SUM(M19)</f>
        <v>181522.48</v>
      </c>
      <c r="N18" s="94"/>
      <c r="O18" s="114">
        <f>SUM(O19)</f>
        <v>405204</v>
      </c>
      <c r="P18" s="94"/>
      <c r="Q18" s="114">
        <f>SUM(Q19)</f>
        <v>201340.7</v>
      </c>
      <c r="R18" s="94"/>
      <c r="S18" s="114">
        <f t="shared" si="0"/>
        <v>110.91777723618583</v>
      </c>
      <c r="T18" s="98"/>
      <c r="U18" s="114">
        <f t="shared" si="1"/>
        <v>49.6887246917602</v>
      </c>
      <c r="V18" s="98"/>
    </row>
    <row r="19" spans="1:22" ht="12.75">
      <c r="A19" s="94" t="s">
        <v>27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116">
        <v>181522.48</v>
      </c>
      <c r="N19" s="94"/>
      <c r="O19" s="116">
        <v>405204</v>
      </c>
      <c r="P19" s="94"/>
      <c r="Q19" s="116">
        <v>201340.7</v>
      </c>
      <c r="R19" s="94"/>
      <c r="S19" s="114">
        <f t="shared" si="0"/>
        <v>110.91777723618583</v>
      </c>
      <c r="T19" s="98"/>
      <c r="U19" s="114">
        <f t="shared" si="1"/>
        <v>49.6887246917602</v>
      </c>
      <c r="V19" s="98"/>
    </row>
    <row r="20" spans="1:22" ht="12.75">
      <c r="A20" s="126" t="s">
        <v>28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114">
        <f>SUM(M21)</f>
        <v>0</v>
      </c>
      <c r="N20" s="94"/>
      <c r="O20" s="114">
        <f>SUM(O21)</f>
        <v>0</v>
      </c>
      <c r="P20" s="94"/>
      <c r="Q20" s="114">
        <f>SUM(Q21)</f>
        <v>0</v>
      </c>
      <c r="R20" s="94"/>
      <c r="S20" s="114">
        <v>0</v>
      </c>
      <c r="T20" s="98"/>
      <c r="U20" s="114">
        <v>0</v>
      </c>
      <c r="V20" s="98"/>
    </row>
    <row r="21" spans="1:22" ht="12.75">
      <c r="A21" s="126" t="s">
        <v>29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114">
        <f>SUM(M22)</f>
        <v>0</v>
      </c>
      <c r="N21" s="94"/>
      <c r="O21" s="114">
        <f>SUM(O22)</f>
        <v>0</v>
      </c>
      <c r="P21" s="94"/>
      <c r="Q21" s="114">
        <f>SUM(Q22)</f>
        <v>0</v>
      </c>
      <c r="R21" s="94"/>
      <c r="S21" s="114">
        <v>0</v>
      </c>
      <c r="T21" s="98"/>
      <c r="U21" s="114">
        <v>0</v>
      </c>
      <c r="V21" s="98"/>
    </row>
    <row r="22" spans="1:22" ht="12.75">
      <c r="A22" s="94" t="s">
        <v>30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116">
        <v>0</v>
      </c>
      <c r="N22" s="94"/>
      <c r="O22" s="116">
        <v>0</v>
      </c>
      <c r="P22" s="94"/>
      <c r="Q22" s="116">
        <v>0</v>
      </c>
      <c r="R22" s="94"/>
      <c r="S22" s="114">
        <v>0</v>
      </c>
      <c r="T22" s="98"/>
      <c r="U22" s="114">
        <v>0</v>
      </c>
      <c r="V22" s="98"/>
    </row>
    <row r="23" spans="1:22" ht="12.75">
      <c r="A23" s="126" t="s">
        <v>31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114">
        <f>SUM(M24)</f>
        <v>10206.38</v>
      </c>
      <c r="N23" s="94"/>
      <c r="O23" s="114">
        <f>SUM(O24)</f>
        <v>23757</v>
      </c>
      <c r="P23" s="94"/>
      <c r="Q23" s="114">
        <f>SUM(Q24)</f>
        <v>12849.32</v>
      </c>
      <c r="R23" s="94"/>
      <c r="S23" s="114">
        <f t="shared" si="0"/>
        <v>125.8949794148366</v>
      </c>
      <c r="T23" s="98"/>
      <c r="U23" s="114">
        <f t="shared" si="1"/>
        <v>54.08645872795387</v>
      </c>
      <c r="V23" s="98"/>
    </row>
    <row r="24" spans="1:22" ht="12.75">
      <c r="A24" s="126" t="s">
        <v>32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114">
        <f>SUM(M25)</f>
        <v>10206.38</v>
      </c>
      <c r="N24" s="94"/>
      <c r="O24" s="114">
        <f>SUM(O25)</f>
        <v>23757</v>
      </c>
      <c r="P24" s="94"/>
      <c r="Q24" s="114">
        <f>SUM(Q25)</f>
        <v>12849.32</v>
      </c>
      <c r="R24" s="94"/>
      <c r="S24" s="114">
        <f t="shared" si="0"/>
        <v>125.8949794148366</v>
      </c>
      <c r="T24" s="98"/>
      <c r="U24" s="114">
        <f t="shared" si="1"/>
        <v>54.08645872795387</v>
      </c>
      <c r="V24" s="98"/>
    </row>
    <row r="25" spans="1:22" ht="12.75">
      <c r="A25" s="94" t="s">
        <v>33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116">
        <v>10206.38</v>
      </c>
      <c r="N25" s="94"/>
      <c r="O25" s="116">
        <v>23757</v>
      </c>
      <c r="P25" s="94"/>
      <c r="Q25" s="116">
        <v>12849.32</v>
      </c>
      <c r="R25" s="94"/>
      <c r="S25" s="114">
        <f t="shared" si="0"/>
        <v>125.8949794148366</v>
      </c>
      <c r="T25" s="98"/>
      <c r="U25" s="114">
        <f t="shared" si="1"/>
        <v>54.08645872795387</v>
      </c>
      <c r="V25" s="98"/>
    </row>
    <row r="26" spans="1:22" ht="12.75">
      <c r="A26" s="21" t="s">
        <v>209</v>
      </c>
      <c r="M26" s="103">
        <f>SUM(M27)</f>
        <v>0</v>
      </c>
      <c r="N26" s="117"/>
      <c r="O26" s="103">
        <f>SUM(O27)</f>
        <v>1000</v>
      </c>
      <c r="P26" s="117"/>
      <c r="Q26" s="103">
        <f>SUM(Q27)</f>
        <v>550</v>
      </c>
      <c r="R26" s="117"/>
      <c r="S26" s="40"/>
      <c r="T26" s="30">
        <v>0</v>
      </c>
      <c r="U26" s="114">
        <f>PRODUCT(Q26/O26*100)</f>
        <v>55.00000000000001</v>
      </c>
      <c r="V26" s="98"/>
    </row>
    <row r="27" spans="1:22" s="21" customFormat="1" ht="12.75">
      <c r="A27" s="21" t="s">
        <v>210</v>
      </c>
      <c r="M27" s="103">
        <f>SUM(M28)</f>
        <v>0</v>
      </c>
      <c r="N27" s="117"/>
      <c r="O27" s="103">
        <f>SUM(O28)</f>
        <v>1000</v>
      </c>
      <c r="P27" s="117"/>
      <c r="Q27" s="103">
        <f>SUM(Q28)</f>
        <v>550</v>
      </c>
      <c r="R27" s="117"/>
      <c r="S27" s="38"/>
      <c r="T27" s="30">
        <v>0</v>
      </c>
      <c r="U27" s="114">
        <f>PRODUCT(Q27/O27*100)</f>
        <v>55.00000000000001</v>
      </c>
      <c r="V27" s="98"/>
    </row>
    <row r="28" spans="1:22" ht="12.75">
      <c r="A28" s="41" t="s">
        <v>211</v>
      </c>
      <c r="M28" s="116">
        <v>0</v>
      </c>
      <c r="N28" s="94"/>
      <c r="O28" s="116">
        <v>1000</v>
      </c>
      <c r="P28" s="119"/>
      <c r="Q28" s="116">
        <v>550</v>
      </c>
      <c r="R28" s="119"/>
      <c r="S28" s="40"/>
      <c r="T28" s="37">
        <v>0</v>
      </c>
      <c r="U28" s="112">
        <f>PRODUCT(Q28/O28*100)</f>
        <v>55.00000000000001</v>
      </c>
      <c r="V28" s="113"/>
    </row>
    <row r="29" spans="1:22" ht="12.75">
      <c r="A29" s="117" t="s">
        <v>169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114">
        <f>SUM(M30)</f>
        <v>7676.31</v>
      </c>
      <c r="N29" s="94"/>
      <c r="O29" s="114">
        <f>SUM(O30)</f>
        <v>16488</v>
      </c>
      <c r="P29" s="94"/>
      <c r="Q29" s="114">
        <f>SUM(Q30)</f>
        <v>13063.05</v>
      </c>
      <c r="R29" s="94"/>
      <c r="S29" s="114">
        <f t="shared" si="0"/>
        <v>170.17355995263347</v>
      </c>
      <c r="T29" s="98"/>
      <c r="U29" s="114">
        <f t="shared" si="1"/>
        <v>79.22762008733623</v>
      </c>
      <c r="V29" s="98"/>
    </row>
    <row r="30" spans="1:22" ht="12.75">
      <c r="A30" s="117" t="s">
        <v>170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114">
        <f>SUM(M31)</f>
        <v>7676.31</v>
      </c>
      <c r="N30" s="94"/>
      <c r="O30" s="114">
        <f>SUM(O31)</f>
        <v>16488</v>
      </c>
      <c r="P30" s="94"/>
      <c r="Q30" s="114">
        <f>SUM(Q31+Q32)</f>
        <v>13063.05</v>
      </c>
      <c r="R30" s="94"/>
      <c r="S30" s="114">
        <f t="shared" si="0"/>
        <v>170.17355995263347</v>
      </c>
      <c r="T30" s="98"/>
      <c r="U30" s="114">
        <f t="shared" si="1"/>
        <v>79.22762008733623</v>
      </c>
      <c r="V30" s="98"/>
    </row>
    <row r="31" spans="1:22" ht="12.75">
      <c r="A31" s="115" t="s">
        <v>171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116">
        <v>7676.31</v>
      </c>
      <c r="N31" s="94"/>
      <c r="O31" s="116">
        <v>16488</v>
      </c>
      <c r="P31" s="94"/>
      <c r="Q31" s="116">
        <v>11735.9</v>
      </c>
      <c r="R31" s="94"/>
      <c r="S31" s="114">
        <f t="shared" si="0"/>
        <v>152.88465421537168</v>
      </c>
      <c r="T31" s="98"/>
      <c r="U31" s="114">
        <f t="shared" si="1"/>
        <v>71.17843279961184</v>
      </c>
      <c r="V31" s="98"/>
    </row>
    <row r="32" spans="1:22" ht="12.75">
      <c r="A32" s="51" t="s">
        <v>212</v>
      </c>
      <c r="M32" s="116">
        <v>0</v>
      </c>
      <c r="N32" s="94"/>
      <c r="O32" s="119">
        <v>0</v>
      </c>
      <c r="P32" s="119"/>
      <c r="Q32" s="122">
        <v>1327.15</v>
      </c>
      <c r="R32" s="119"/>
      <c r="S32" s="40"/>
      <c r="T32" s="37">
        <v>0</v>
      </c>
      <c r="U32" s="40"/>
      <c r="V32" s="37">
        <v>0</v>
      </c>
    </row>
    <row r="33" spans="1:22" ht="12.75">
      <c r="A33" s="128" t="s">
        <v>11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29">
        <v>0</v>
      </c>
      <c r="N33" s="100"/>
      <c r="O33" s="129">
        <v>0</v>
      </c>
      <c r="P33" s="100"/>
      <c r="Q33" s="129">
        <v>0</v>
      </c>
      <c r="R33" s="100"/>
      <c r="S33" s="129">
        <v>0</v>
      </c>
      <c r="T33" s="102"/>
      <c r="U33" s="129">
        <v>0</v>
      </c>
      <c r="V33" s="102"/>
    </row>
    <row r="34" spans="1:22" ht="12.75">
      <c r="A34" s="128" t="s">
        <v>13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29">
        <f>SUM(M35+M43+M71)</f>
        <v>208457.65000000005</v>
      </c>
      <c r="N34" s="100"/>
      <c r="O34" s="129">
        <f>SUM(O35+O43+O71+O74)</f>
        <v>465791</v>
      </c>
      <c r="P34" s="100"/>
      <c r="Q34" s="129">
        <f>SUM(Q35+Q43+Q71)</f>
        <v>235132.36000000002</v>
      </c>
      <c r="R34" s="100"/>
      <c r="S34" s="129">
        <f t="shared" si="0"/>
        <v>112.79622503659614</v>
      </c>
      <c r="T34" s="102"/>
      <c r="U34" s="129">
        <f t="shared" si="1"/>
        <v>50.48022825687916</v>
      </c>
      <c r="V34" s="102"/>
    </row>
    <row r="35" spans="1:22" ht="12.75">
      <c r="A35" s="127" t="s">
        <v>34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118">
        <f>SUM(M36+M39+M41)</f>
        <v>164346.75000000003</v>
      </c>
      <c r="N35" s="89"/>
      <c r="O35" s="118">
        <f>SUM(O36+O39+O41)</f>
        <v>356654</v>
      </c>
      <c r="P35" s="89"/>
      <c r="Q35" s="118">
        <f>SUM(Q36+Q39+Q41)</f>
        <v>171048.45</v>
      </c>
      <c r="R35" s="89"/>
      <c r="S35" s="118">
        <f t="shared" si="0"/>
        <v>104.07778066800833</v>
      </c>
      <c r="T35" s="91"/>
      <c r="U35" s="118">
        <f t="shared" si="1"/>
        <v>47.95921257016605</v>
      </c>
      <c r="V35" s="91"/>
    </row>
    <row r="36" spans="1:22" ht="12.75">
      <c r="A36" s="126" t="s">
        <v>35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114">
        <f>SUM(M37+M38)</f>
        <v>136836.04</v>
      </c>
      <c r="N36" s="94"/>
      <c r="O36" s="114">
        <f>SUM(O37+O38)</f>
        <v>291945</v>
      </c>
      <c r="P36" s="94"/>
      <c r="Q36" s="114">
        <f>SUM(Q37+Q38)</f>
        <v>141204.32</v>
      </c>
      <c r="R36" s="94"/>
      <c r="S36" s="114">
        <f t="shared" si="0"/>
        <v>103.19234610998681</v>
      </c>
      <c r="T36" s="98"/>
      <c r="U36" s="114">
        <f t="shared" si="1"/>
        <v>48.3667540118858</v>
      </c>
      <c r="V36" s="98"/>
    </row>
    <row r="37" spans="1:22" ht="12.75">
      <c r="A37" s="94" t="s">
        <v>36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116">
        <v>132897.97</v>
      </c>
      <c r="N37" s="94"/>
      <c r="O37" s="116">
        <v>280000</v>
      </c>
      <c r="P37" s="94"/>
      <c r="Q37" s="116">
        <v>136332.72</v>
      </c>
      <c r="R37" s="94"/>
      <c r="S37" s="114">
        <f t="shared" si="0"/>
        <v>102.58450147884123</v>
      </c>
      <c r="T37" s="98"/>
      <c r="U37" s="114">
        <f t="shared" si="1"/>
        <v>48.69025714285714</v>
      </c>
      <c r="V37" s="98"/>
    </row>
    <row r="38" spans="1:22" ht="12.75">
      <c r="A38" s="119" t="s">
        <v>196</v>
      </c>
      <c r="B38" s="119"/>
      <c r="C38" s="119"/>
      <c r="D38" s="119"/>
      <c r="E38" s="119"/>
      <c r="F38" s="119"/>
      <c r="G38" s="119"/>
      <c r="H38" s="119"/>
      <c r="I38" s="119"/>
      <c r="J38" s="119"/>
      <c r="M38" s="116">
        <v>3938.07</v>
      </c>
      <c r="N38" s="119"/>
      <c r="O38" s="116">
        <v>11945</v>
      </c>
      <c r="P38" s="119"/>
      <c r="Q38" s="116">
        <v>4871.6</v>
      </c>
      <c r="R38" s="119"/>
      <c r="S38" s="112">
        <f>PRODUCT(Q38/M38*100)</f>
        <v>123.70526679312455</v>
      </c>
      <c r="T38" s="113"/>
      <c r="U38" s="112">
        <f>PRODUCT(Q38/O38*100)</f>
        <v>40.78359146086229</v>
      </c>
      <c r="V38" s="113"/>
    </row>
    <row r="39" spans="1:22" ht="12.75">
      <c r="A39" s="126" t="s">
        <v>37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114">
        <f>SUM(M40)</f>
        <v>4932.76</v>
      </c>
      <c r="N39" s="94"/>
      <c r="O39" s="114">
        <f>SUM(O40)</f>
        <v>14709</v>
      </c>
      <c r="P39" s="94"/>
      <c r="Q39" s="114">
        <f>SUM(Q40)</f>
        <v>6545.4</v>
      </c>
      <c r="R39" s="94"/>
      <c r="S39" s="114">
        <f t="shared" si="0"/>
        <v>132.69244804125884</v>
      </c>
      <c r="T39" s="98"/>
      <c r="U39" s="114">
        <f t="shared" si="1"/>
        <v>44.499286151335916</v>
      </c>
      <c r="V39" s="98"/>
    </row>
    <row r="40" spans="1:22" ht="12.75">
      <c r="A40" s="94" t="s">
        <v>38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116">
        <v>4932.76</v>
      </c>
      <c r="N40" s="94"/>
      <c r="O40" s="116">
        <v>14709</v>
      </c>
      <c r="P40" s="94"/>
      <c r="Q40" s="116">
        <v>6545.4</v>
      </c>
      <c r="R40" s="94"/>
      <c r="S40" s="112">
        <f t="shared" si="0"/>
        <v>132.69244804125884</v>
      </c>
      <c r="T40" s="113"/>
      <c r="U40" s="112">
        <f t="shared" si="1"/>
        <v>44.499286151335916</v>
      </c>
      <c r="V40" s="113"/>
    </row>
    <row r="41" spans="1:22" ht="12.75">
      <c r="A41" s="126" t="s">
        <v>39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114">
        <f>SUM(M42)</f>
        <v>22577.95</v>
      </c>
      <c r="N41" s="94"/>
      <c r="O41" s="114">
        <f>SUM(O42)</f>
        <v>50000</v>
      </c>
      <c r="P41" s="94"/>
      <c r="Q41" s="114">
        <f>SUM(Q42)</f>
        <v>23298.73</v>
      </c>
      <c r="R41" s="94"/>
      <c r="S41" s="114">
        <f t="shared" si="0"/>
        <v>103.19240675083432</v>
      </c>
      <c r="T41" s="98"/>
      <c r="U41" s="114">
        <f t="shared" si="1"/>
        <v>46.59746</v>
      </c>
      <c r="V41" s="98"/>
    </row>
    <row r="42" spans="1:22" ht="12.75">
      <c r="A42" s="94" t="s">
        <v>40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116">
        <v>22577.95</v>
      </c>
      <c r="N42" s="94"/>
      <c r="O42" s="116">
        <v>50000</v>
      </c>
      <c r="P42" s="94"/>
      <c r="Q42" s="116">
        <v>23298.73</v>
      </c>
      <c r="R42" s="94"/>
      <c r="S42" s="112">
        <f t="shared" si="0"/>
        <v>103.19240675083432</v>
      </c>
      <c r="T42" s="113"/>
      <c r="U42" s="112">
        <f t="shared" si="1"/>
        <v>46.59746</v>
      </c>
      <c r="V42" s="113"/>
    </row>
    <row r="43" spans="1:22" ht="12.75">
      <c r="A43" s="127" t="s">
        <v>41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118">
        <f>SUM(M44+M48+M54+M63+M65)</f>
        <v>44079.05</v>
      </c>
      <c r="N43" s="89"/>
      <c r="O43" s="118">
        <f>SUM(O44+O48+O54+O63+O65)</f>
        <v>108838</v>
      </c>
      <c r="P43" s="89"/>
      <c r="Q43" s="118">
        <f>SUM(Q44+Q48+Q54+Q63+Q65)</f>
        <v>64027.47</v>
      </c>
      <c r="R43" s="89"/>
      <c r="S43" s="118">
        <f t="shared" si="0"/>
        <v>145.25601164271916</v>
      </c>
      <c r="T43" s="91"/>
      <c r="U43" s="118">
        <f t="shared" si="1"/>
        <v>58.828230948749514</v>
      </c>
      <c r="V43" s="91"/>
    </row>
    <row r="44" spans="1:22" ht="12.75">
      <c r="A44" s="126" t="s">
        <v>42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114">
        <f>SUM(M45:N47)</f>
        <v>18871.71</v>
      </c>
      <c r="N44" s="94"/>
      <c r="O44" s="114">
        <f>SUM(O45:P47)</f>
        <v>44915</v>
      </c>
      <c r="P44" s="94"/>
      <c r="Q44" s="114">
        <f>SUM(Q45:R47)</f>
        <v>23651.809999999998</v>
      </c>
      <c r="R44" s="94"/>
      <c r="S44" s="114">
        <f t="shared" si="0"/>
        <v>125.32944815281711</v>
      </c>
      <c r="T44" s="98"/>
      <c r="U44" s="114">
        <f t="shared" si="1"/>
        <v>52.65904486251809</v>
      </c>
      <c r="V44" s="98"/>
    </row>
    <row r="45" spans="1:22" ht="12.75">
      <c r="A45" s="94" t="s">
        <v>43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116">
        <v>4612.77</v>
      </c>
      <c r="N45" s="94"/>
      <c r="O45" s="116">
        <v>6415</v>
      </c>
      <c r="P45" s="94"/>
      <c r="Q45" s="116">
        <v>1867.21</v>
      </c>
      <c r="R45" s="94"/>
      <c r="S45" s="112">
        <f t="shared" si="0"/>
        <v>40.47914810406762</v>
      </c>
      <c r="T45" s="113"/>
      <c r="U45" s="112">
        <f t="shared" si="1"/>
        <v>29.10693686671863</v>
      </c>
      <c r="V45" s="113"/>
    </row>
    <row r="46" spans="1:22" ht="12.75">
      <c r="A46" s="94" t="s">
        <v>44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116">
        <v>14258.94</v>
      </c>
      <c r="N46" s="94"/>
      <c r="O46" s="116">
        <v>38500</v>
      </c>
      <c r="P46" s="94"/>
      <c r="Q46" s="116">
        <v>21784.6</v>
      </c>
      <c r="R46" s="94"/>
      <c r="S46" s="112">
        <f t="shared" si="0"/>
        <v>152.77853753504817</v>
      </c>
      <c r="T46" s="113"/>
      <c r="U46" s="112">
        <f t="shared" si="1"/>
        <v>56.58337662337662</v>
      </c>
      <c r="V46" s="113"/>
    </row>
    <row r="47" spans="1:22" ht="12.75">
      <c r="A47" s="94" t="s">
        <v>45</v>
      </c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116">
        <v>0</v>
      </c>
      <c r="N47" s="94"/>
      <c r="O47" s="116">
        <v>0</v>
      </c>
      <c r="P47" s="94"/>
      <c r="Q47" s="116">
        <v>0</v>
      </c>
      <c r="R47" s="94"/>
      <c r="S47" s="112">
        <v>0</v>
      </c>
      <c r="T47" s="113"/>
      <c r="U47" s="112">
        <v>0</v>
      </c>
      <c r="V47" s="113"/>
    </row>
    <row r="48" spans="1:22" ht="12.75">
      <c r="A48" s="126" t="s">
        <v>46</v>
      </c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114">
        <f>SUM(M49:N53)</f>
        <v>9032.24</v>
      </c>
      <c r="N48" s="94"/>
      <c r="O48" s="114">
        <f>SUM(O49:P53)</f>
        <v>19405</v>
      </c>
      <c r="P48" s="94"/>
      <c r="Q48" s="114">
        <f>SUM(Q49:R53)</f>
        <v>10518.75</v>
      </c>
      <c r="R48" s="94"/>
      <c r="S48" s="114">
        <f t="shared" si="0"/>
        <v>116.4578222013587</v>
      </c>
      <c r="T48" s="98"/>
      <c r="U48" s="114">
        <f t="shared" si="1"/>
        <v>54.206390105642875</v>
      </c>
      <c r="V48" s="98"/>
    </row>
    <row r="49" spans="1:22" ht="12.75">
      <c r="A49" s="94" t="s">
        <v>47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116">
        <v>2919.95</v>
      </c>
      <c r="N49" s="94"/>
      <c r="O49" s="116">
        <v>5116</v>
      </c>
      <c r="P49" s="94"/>
      <c r="Q49" s="116">
        <v>2919.23</v>
      </c>
      <c r="R49" s="94"/>
      <c r="S49" s="112">
        <f t="shared" si="0"/>
        <v>99.97534204352814</v>
      </c>
      <c r="T49" s="113"/>
      <c r="U49" s="112">
        <f t="shared" si="1"/>
        <v>57.060789679437065</v>
      </c>
      <c r="V49" s="113"/>
    </row>
    <row r="50" spans="1:22" ht="12.75">
      <c r="A50" s="120" t="s">
        <v>213</v>
      </c>
      <c r="B50" s="119"/>
      <c r="C50" s="119"/>
      <c r="D50" s="119"/>
      <c r="E50" s="119"/>
      <c r="F50" s="119"/>
      <c r="G50" s="119"/>
      <c r="H50" s="119"/>
      <c r="I50" s="119"/>
      <c r="J50" s="119"/>
      <c r="M50" s="116">
        <v>0</v>
      </c>
      <c r="N50" s="119"/>
      <c r="O50" s="116">
        <v>1000</v>
      </c>
      <c r="P50" s="119"/>
      <c r="Q50" s="116">
        <v>375.82</v>
      </c>
      <c r="R50" s="119"/>
      <c r="S50" s="48"/>
      <c r="T50" s="39">
        <v>0</v>
      </c>
      <c r="U50" s="112">
        <f>PRODUCT(Q50/O50*100)</f>
        <v>37.582</v>
      </c>
      <c r="V50" s="113"/>
    </row>
    <row r="51" spans="1:22" ht="12.75">
      <c r="A51" s="94" t="s">
        <v>48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116">
        <v>5709.14</v>
      </c>
      <c r="N51" s="94"/>
      <c r="O51" s="116">
        <v>11256</v>
      </c>
      <c r="P51" s="94"/>
      <c r="Q51" s="116">
        <v>6649.88</v>
      </c>
      <c r="R51" s="94"/>
      <c r="S51" s="112">
        <f t="shared" si="0"/>
        <v>116.47778824831761</v>
      </c>
      <c r="T51" s="113"/>
      <c r="U51" s="112">
        <f t="shared" si="1"/>
        <v>59.078535891968734</v>
      </c>
      <c r="V51" s="113"/>
    </row>
    <row r="52" spans="1:22" ht="12.75">
      <c r="A52" s="94" t="s">
        <v>49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116">
        <v>403.15</v>
      </c>
      <c r="N52" s="94"/>
      <c r="O52" s="116">
        <v>1369</v>
      </c>
      <c r="P52" s="94"/>
      <c r="Q52" s="116">
        <v>573.82</v>
      </c>
      <c r="R52" s="94"/>
      <c r="S52" s="112">
        <f t="shared" si="0"/>
        <v>142.3341188143371</v>
      </c>
      <c r="T52" s="113"/>
      <c r="U52" s="112">
        <f t="shared" si="1"/>
        <v>41.91526661796933</v>
      </c>
      <c r="V52" s="113"/>
    </row>
    <row r="53" spans="1:22" ht="12.75">
      <c r="A53" s="94" t="s">
        <v>50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116">
        <v>0</v>
      </c>
      <c r="N53" s="94"/>
      <c r="O53" s="116">
        <v>664</v>
      </c>
      <c r="P53" s="94"/>
      <c r="Q53" s="116">
        <v>0</v>
      </c>
      <c r="R53" s="94"/>
      <c r="S53" s="112">
        <v>0</v>
      </c>
      <c r="T53" s="113"/>
      <c r="U53" s="112">
        <f t="shared" si="1"/>
        <v>0</v>
      </c>
      <c r="V53" s="113"/>
    </row>
    <row r="54" spans="1:22" ht="12.75">
      <c r="A54" s="126" t="s">
        <v>51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114">
        <f>SUM(M55:N62)</f>
        <v>12671.800000000001</v>
      </c>
      <c r="N54" s="94"/>
      <c r="O54" s="114">
        <f>SUM(O55:P62)</f>
        <v>36259</v>
      </c>
      <c r="P54" s="94"/>
      <c r="Q54" s="114">
        <f>SUM(Q55:R62)</f>
        <v>23034.88</v>
      </c>
      <c r="R54" s="94"/>
      <c r="S54" s="114">
        <f t="shared" si="0"/>
        <v>181.7806467905112</v>
      </c>
      <c r="T54" s="98"/>
      <c r="U54" s="114">
        <f t="shared" si="1"/>
        <v>63.52872390303097</v>
      </c>
      <c r="V54" s="98"/>
    </row>
    <row r="55" spans="1:22" ht="12.75">
      <c r="A55" s="94" t="s">
        <v>52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116">
        <v>544.06</v>
      </c>
      <c r="N55" s="94"/>
      <c r="O55" s="116">
        <v>1075</v>
      </c>
      <c r="P55" s="94"/>
      <c r="Q55" s="116">
        <v>598.03</v>
      </c>
      <c r="R55" s="94"/>
      <c r="S55" s="112">
        <f t="shared" si="0"/>
        <v>109.91986177995075</v>
      </c>
      <c r="T55" s="113"/>
      <c r="U55" s="112">
        <f t="shared" si="1"/>
        <v>55.630697674418606</v>
      </c>
      <c r="V55" s="113"/>
    </row>
    <row r="56" spans="1:22" ht="12.75">
      <c r="A56" s="94" t="s">
        <v>53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116">
        <v>3678.71</v>
      </c>
      <c r="N56" s="94"/>
      <c r="O56" s="116">
        <v>7838</v>
      </c>
      <c r="P56" s="94"/>
      <c r="Q56" s="116">
        <v>5287.95</v>
      </c>
      <c r="R56" s="94"/>
      <c r="S56" s="112">
        <f t="shared" si="0"/>
        <v>143.74468223915449</v>
      </c>
      <c r="T56" s="113"/>
      <c r="U56" s="112">
        <f t="shared" si="1"/>
        <v>67.46555243684614</v>
      </c>
      <c r="V56" s="113"/>
    </row>
    <row r="57" spans="1:22" ht="12.75">
      <c r="A57" s="115" t="s">
        <v>54</v>
      </c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116">
        <v>0</v>
      </c>
      <c r="N57" s="94"/>
      <c r="O57" s="116">
        <v>280</v>
      </c>
      <c r="P57" s="94"/>
      <c r="Q57" s="116">
        <v>70</v>
      </c>
      <c r="R57" s="94"/>
      <c r="S57" s="112">
        <v>0</v>
      </c>
      <c r="T57" s="113"/>
      <c r="U57" s="112">
        <v>0</v>
      </c>
      <c r="V57" s="113"/>
    </row>
    <row r="58" spans="1:22" ht="12.75">
      <c r="A58" s="94" t="s">
        <v>55</v>
      </c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116">
        <v>1108.38</v>
      </c>
      <c r="N58" s="94"/>
      <c r="O58" s="116">
        <v>1919</v>
      </c>
      <c r="P58" s="94"/>
      <c r="Q58" s="116">
        <v>1154.74</v>
      </c>
      <c r="R58" s="94"/>
      <c r="S58" s="112">
        <f t="shared" si="0"/>
        <v>104.18268102997166</v>
      </c>
      <c r="T58" s="113"/>
      <c r="U58" s="112">
        <f t="shared" si="1"/>
        <v>60.17404898384575</v>
      </c>
      <c r="V58" s="113"/>
    </row>
    <row r="59" spans="1:22" ht="12.75">
      <c r="A59" s="94" t="s">
        <v>56</v>
      </c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116">
        <v>0</v>
      </c>
      <c r="N59" s="94"/>
      <c r="O59" s="116">
        <v>1500</v>
      </c>
      <c r="P59" s="94"/>
      <c r="Q59" s="116">
        <v>0</v>
      </c>
      <c r="R59" s="94"/>
      <c r="S59" s="112">
        <v>0</v>
      </c>
      <c r="T59" s="113"/>
      <c r="U59" s="112">
        <f t="shared" si="1"/>
        <v>0</v>
      </c>
      <c r="V59" s="113"/>
    </row>
    <row r="60" spans="1:22" ht="12.75">
      <c r="A60" s="94" t="s">
        <v>57</v>
      </c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116">
        <v>4506.62</v>
      </c>
      <c r="N60" s="94"/>
      <c r="O60" s="116">
        <v>15837</v>
      </c>
      <c r="P60" s="94"/>
      <c r="Q60" s="116">
        <v>12906.96</v>
      </c>
      <c r="R60" s="94"/>
      <c r="S60" s="112">
        <f t="shared" si="0"/>
        <v>286.4000071006652</v>
      </c>
      <c r="T60" s="113"/>
      <c r="U60" s="112">
        <f t="shared" si="1"/>
        <v>81.49876870619434</v>
      </c>
      <c r="V60" s="113"/>
    </row>
    <row r="61" spans="1:22" ht="12.75">
      <c r="A61" s="94" t="s">
        <v>58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116">
        <v>1118.19</v>
      </c>
      <c r="N61" s="94"/>
      <c r="O61" s="116">
        <v>3942</v>
      </c>
      <c r="P61" s="94"/>
      <c r="Q61" s="116">
        <v>1889.86</v>
      </c>
      <c r="R61" s="94"/>
      <c r="S61" s="112">
        <f t="shared" si="0"/>
        <v>169.010633255529</v>
      </c>
      <c r="T61" s="113"/>
      <c r="U61" s="112">
        <f t="shared" si="1"/>
        <v>47.94165398274987</v>
      </c>
      <c r="V61" s="113"/>
    </row>
    <row r="62" spans="1:22" ht="12.75">
      <c r="A62" s="94" t="s">
        <v>59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116">
        <v>1715.84</v>
      </c>
      <c r="N62" s="94"/>
      <c r="O62" s="116">
        <v>3868</v>
      </c>
      <c r="P62" s="94"/>
      <c r="Q62" s="116">
        <v>1127.34</v>
      </c>
      <c r="R62" s="94"/>
      <c r="S62" s="112">
        <f t="shared" si="0"/>
        <v>65.70193024990675</v>
      </c>
      <c r="T62" s="113"/>
      <c r="U62" s="112">
        <f t="shared" si="1"/>
        <v>29.145294725956568</v>
      </c>
      <c r="V62" s="113"/>
    </row>
    <row r="63" spans="1:22" ht="12.75">
      <c r="A63" s="126" t="s">
        <v>60</v>
      </c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114">
        <f>SUM(M64)</f>
        <v>0</v>
      </c>
      <c r="N63" s="94"/>
      <c r="O63" s="114">
        <f>SUM(O64)</f>
        <v>1365</v>
      </c>
      <c r="P63" s="94"/>
      <c r="Q63" s="114">
        <f>SUM(Q64)</f>
        <v>803.96</v>
      </c>
      <c r="R63" s="94"/>
      <c r="S63" s="114">
        <v>0</v>
      </c>
      <c r="T63" s="98"/>
      <c r="U63" s="114">
        <f t="shared" si="1"/>
        <v>58.8981684981685</v>
      </c>
      <c r="V63" s="98"/>
    </row>
    <row r="64" spans="1:22" ht="12.75">
      <c r="A64" s="94" t="s">
        <v>61</v>
      </c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116">
        <v>0</v>
      </c>
      <c r="N64" s="94"/>
      <c r="O64" s="116">
        <v>1365</v>
      </c>
      <c r="P64" s="94"/>
      <c r="Q64" s="116">
        <v>803.96</v>
      </c>
      <c r="R64" s="94"/>
      <c r="S64" s="112">
        <v>0</v>
      </c>
      <c r="T64" s="113"/>
      <c r="U64" s="112">
        <f t="shared" si="1"/>
        <v>58.8981684981685</v>
      </c>
      <c r="V64" s="113"/>
    </row>
    <row r="65" spans="1:22" ht="12.75">
      <c r="A65" s="126" t="s">
        <v>62</v>
      </c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114">
        <f>SUM(M66:N70)</f>
        <v>3503.3</v>
      </c>
      <c r="N65" s="94"/>
      <c r="O65" s="114">
        <f>SUM(O66:P70)</f>
        <v>6894</v>
      </c>
      <c r="P65" s="94"/>
      <c r="Q65" s="114">
        <f>SUM(Q66:R70)</f>
        <v>6018.07</v>
      </c>
      <c r="R65" s="94"/>
      <c r="S65" s="114">
        <f t="shared" si="0"/>
        <v>171.78289041760624</v>
      </c>
      <c r="T65" s="98"/>
      <c r="U65" s="114">
        <f t="shared" si="1"/>
        <v>87.29431389614157</v>
      </c>
      <c r="V65" s="98"/>
    </row>
    <row r="66" spans="1:22" ht="12.75">
      <c r="A66" s="94" t="s">
        <v>63</v>
      </c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116">
        <v>0</v>
      </c>
      <c r="N66" s="94"/>
      <c r="O66" s="116">
        <v>0</v>
      </c>
      <c r="P66" s="94"/>
      <c r="Q66" s="116">
        <v>0</v>
      </c>
      <c r="R66" s="94"/>
      <c r="S66" s="112">
        <v>0</v>
      </c>
      <c r="T66" s="113"/>
      <c r="U66" s="112">
        <v>0</v>
      </c>
      <c r="V66" s="113"/>
    </row>
    <row r="67" spans="1:22" ht="12.75">
      <c r="A67" s="94" t="s">
        <v>64</v>
      </c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116">
        <v>1567.26</v>
      </c>
      <c r="N67" s="94"/>
      <c r="O67" s="116">
        <v>2200</v>
      </c>
      <c r="P67" s="94"/>
      <c r="Q67" s="116">
        <v>3279.11</v>
      </c>
      <c r="R67" s="94"/>
      <c r="S67" s="112">
        <f t="shared" si="0"/>
        <v>209.2256549647155</v>
      </c>
      <c r="T67" s="113"/>
      <c r="U67" s="112">
        <f t="shared" si="1"/>
        <v>149.05045454545456</v>
      </c>
      <c r="V67" s="113"/>
    </row>
    <row r="68" spans="1:22" ht="12.75">
      <c r="A68" s="94" t="s">
        <v>65</v>
      </c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116">
        <v>371.62</v>
      </c>
      <c r="N68" s="94"/>
      <c r="O68" s="116">
        <v>969</v>
      </c>
      <c r="P68" s="94"/>
      <c r="Q68" s="116">
        <v>415</v>
      </c>
      <c r="R68" s="94"/>
      <c r="S68" s="112">
        <f t="shared" si="0"/>
        <v>111.67321457402724</v>
      </c>
      <c r="T68" s="113"/>
      <c r="U68" s="112">
        <f t="shared" si="1"/>
        <v>42.827657378740966</v>
      </c>
      <c r="V68" s="113"/>
    </row>
    <row r="69" spans="1:22" ht="12.75">
      <c r="A69" s="94" t="s">
        <v>66</v>
      </c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116">
        <v>0</v>
      </c>
      <c r="N69" s="94"/>
      <c r="O69" s="116">
        <v>0</v>
      </c>
      <c r="P69" s="94"/>
      <c r="Q69" s="116">
        <v>0</v>
      </c>
      <c r="R69" s="94"/>
      <c r="S69" s="112">
        <v>0</v>
      </c>
      <c r="T69" s="113"/>
      <c r="U69" s="112">
        <v>0</v>
      </c>
      <c r="V69" s="113"/>
    </row>
    <row r="70" spans="1:22" ht="12.75">
      <c r="A70" s="94" t="s">
        <v>67</v>
      </c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116">
        <v>1564.42</v>
      </c>
      <c r="N70" s="94"/>
      <c r="O70" s="116">
        <v>3725</v>
      </c>
      <c r="P70" s="94"/>
      <c r="Q70" s="116">
        <v>2323.96</v>
      </c>
      <c r="R70" s="94"/>
      <c r="S70" s="112">
        <f t="shared" si="0"/>
        <v>148.55090065327724</v>
      </c>
      <c r="T70" s="113"/>
      <c r="U70" s="112">
        <f t="shared" si="1"/>
        <v>62.38818791946309</v>
      </c>
      <c r="V70" s="113"/>
    </row>
    <row r="71" spans="1:22" ht="13.5" customHeight="1">
      <c r="A71" s="127" t="s">
        <v>68</v>
      </c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118">
        <f>SUM(M72)</f>
        <v>31.85</v>
      </c>
      <c r="N71" s="89"/>
      <c r="O71" s="118">
        <f>SUM(O72)</f>
        <v>40</v>
      </c>
      <c r="P71" s="89"/>
      <c r="Q71" s="118">
        <f>SUM(Q72)</f>
        <v>56.44</v>
      </c>
      <c r="R71" s="89"/>
      <c r="S71" s="118">
        <f t="shared" si="0"/>
        <v>177.20565149136576</v>
      </c>
      <c r="T71" s="91"/>
      <c r="U71" s="118">
        <f t="shared" si="1"/>
        <v>141.1</v>
      </c>
      <c r="V71" s="91"/>
    </row>
    <row r="72" spans="1:22" ht="12.75">
      <c r="A72" s="126" t="s">
        <v>69</v>
      </c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114">
        <f>SUM(M73)</f>
        <v>31.85</v>
      </c>
      <c r="N72" s="94"/>
      <c r="O72" s="114">
        <f>SUM(O73)</f>
        <v>40</v>
      </c>
      <c r="P72" s="94"/>
      <c r="Q72" s="114">
        <f>SUM(Q73)</f>
        <v>56.44</v>
      </c>
      <c r="R72" s="94"/>
      <c r="S72" s="114">
        <f t="shared" si="0"/>
        <v>177.20565149136576</v>
      </c>
      <c r="T72" s="98"/>
      <c r="U72" s="114">
        <f t="shared" si="1"/>
        <v>141.1</v>
      </c>
      <c r="V72" s="98"/>
    </row>
    <row r="73" spans="1:22" ht="12.75">
      <c r="A73" s="94" t="s">
        <v>70</v>
      </c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116">
        <v>31.85</v>
      </c>
      <c r="N73" s="94"/>
      <c r="O73" s="116">
        <v>40</v>
      </c>
      <c r="P73" s="94"/>
      <c r="Q73" s="116">
        <v>56.44</v>
      </c>
      <c r="R73" s="94"/>
      <c r="S73" s="114">
        <f t="shared" si="0"/>
        <v>177.20565149136576</v>
      </c>
      <c r="T73" s="98"/>
      <c r="U73" s="114">
        <f t="shared" si="1"/>
        <v>141.1</v>
      </c>
      <c r="V73" s="98"/>
    </row>
    <row r="74" spans="1:22" ht="13.5" customHeight="1">
      <c r="A74" s="121" t="s">
        <v>214</v>
      </c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118">
        <f>SUM(M75)</f>
        <v>0</v>
      </c>
      <c r="N74" s="89"/>
      <c r="O74" s="118">
        <f>SUM(O75)</f>
        <v>259</v>
      </c>
      <c r="P74" s="89"/>
      <c r="Q74" s="118">
        <f>SUM(Q75)</f>
        <v>0</v>
      </c>
      <c r="R74" s="89"/>
      <c r="S74" s="118">
        <v>0</v>
      </c>
      <c r="T74" s="91"/>
      <c r="U74" s="118">
        <f>PRODUCT(Q74/O74*100)</f>
        <v>0</v>
      </c>
      <c r="V74" s="91"/>
    </row>
    <row r="75" spans="1:22" ht="12.75">
      <c r="A75" s="117" t="s">
        <v>215</v>
      </c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114">
        <f>SUM(M76)</f>
        <v>0</v>
      </c>
      <c r="N75" s="94"/>
      <c r="O75" s="114">
        <f>SUM(O76)</f>
        <v>259</v>
      </c>
      <c r="P75" s="94"/>
      <c r="Q75" s="114">
        <f>SUM(Q76)</f>
        <v>0</v>
      </c>
      <c r="R75" s="94"/>
      <c r="S75" s="114">
        <v>0</v>
      </c>
      <c r="T75" s="98"/>
      <c r="U75" s="114">
        <f>PRODUCT(Q75/O75*100)</f>
        <v>0</v>
      </c>
      <c r="V75" s="98"/>
    </row>
    <row r="76" spans="1:22" ht="12.75">
      <c r="A76" s="115" t="s">
        <v>216</v>
      </c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116">
        <v>0</v>
      </c>
      <c r="N76" s="94"/>
      <c r="O76" s="116">
        <v>259</v>
      </c>
      <c r="P76" s="94"/>
      <c r="Q76" s="116">
        <v>0</v>
      </c>
      <c r="R76" s="94"/>
      <c r="S76" s="114">
        <v>0</v>
      </c>
      <c r="T76" s="98"/>
      <c r="U76" s="114">
        <f>PRODUCT(Q76/O76*100)</f>
        <v>0</v>
      </c>
      <c r="V76" s="98"/>
    </row>
    <row r="77" spans="1:22" ht="12.75">
      <c r="A77" s="127" t="s">
        <v>14</v>
      </c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118">
        <f>SUM(M78+M82)</f>
        <v>743.25</v>
      </c>
      <c r="N77" s="89"/>
      <c r="O77" s="118">
        <f>SUM(O78+O82+O80)</f>
        <v>2031</v>
      </c>
      <c r="P77" s="89"/>
      <c r="Q77" s="118">
        <f>SUM(Q78+Q82+Q80)</f>
        <v>0</v>
      </c>
      <c r="R77" s="89"/>
      <c r="S77" s="118">
        <f t="shared" si="0"/>
        <v>0</v>
      </c>
      <c r="T77" s="91"/>
      <c r="U77" s="118">
        <f t="shared" si="1"/>
        <v>0</v>
      </c>
      <c r="V77" s="91"/>
    </row>
    <row r="78" spans="1:22" ht="12.75">
      <c r="A78" s="126" t="s">
        <v>71</v>
      </c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114">
        <f>SUM(M79)</f>
        <v>743.25</v>
      </c>
      <c r="N78" s="94"/>
      <c r="O78" s="114">
        <f>SUM(O79)</f>
        <v>1500</v>
      </c>
      <c r="P78" s="94"/>
      <c r="Q78" s="114">
        <f>SUM(Q79)</f>
        <v>0</v>
      </c>
      <c r="R78" s="94"/>
      <c r="S78" s="114">
        <f t="shared" si="0"/>
        <v>0</v>
      </c>
      <c r="T78" s="98"/>
      <c r="U78" s="114">
        <f t="shared" si="1"/>
        <v>0</v>
      </c>
      <c r="V78" s="98"/>
    </row>
    <row r="79" spans="1:22" ht="12.75">
      <c r="A79" s="94" t="s">
        <v>72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116">
        <v>743.25</v>
      </c>
      <c r="N79" s="94"/>
      <c r="O79" s="116">
        <v>1500</v>
      </c>
      <c r="P79" s="94"/>
      <c r="Q79" s="116">
        <v>0</v>
      </c>
      <c r="R79" s="94"/>
      <c r="S79" s="112">
        <f t="shared" si="0"/>
        <v>0</v>
      </c>
      <c r="T79" s="113"/>
      <c r="U79" s="112">
        <f t="shared" si="1"/>
        <v>0</v>
      </c>
      <c r="V79" s="113"/>
    </row>
    <row r="80" spans="1:22" ht="12.75">
      <c r="A80" s="117" t="s">
        <v>217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114">
        <f>SUM(M81)</f>
        <v>0</v>
      </c>
      <c r="N80" s="94"/>
      <c r="O80" s="114">
        <f>SUM(O81)</f>
        <v>531</v>
      </c>
      <c r="P80" s="94"/>
      <c r="Q80" s="114">
        <f>SUM(Q81)</f>
        <v>0</v>
      </c>
      <c r="R80" s="94"/>
      <c r="S80" s="114">
        <v>0</v>
      </c>
      <c r="T80" s="98"/>
      <c r="U80" s="114">
        <f>PRODUCT(Q80/O80*100)</f>
        <v>0</v>
      </c>
      <c r="V80" s="98"/>
    </row>
    <row r="81" spans="1:22" ht="12.75">
      <c r="A81" s="115" t="s">
        <v>218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116">
        <v>0</v>
      </c>
      <c r="N81" s="94"/>
      <c r="O81" s="116">
        <v>531</v>
      </c>
      <c r="P81" s="94"/>
      <c r="Q81" s="116">
        <v>0</v>
      </c>
      <c r="R81" s="94"/>
      <c r="S81" s="112">
        <v>0</v>
      </c>
      <c r="T81" s="113"/>
      <c r="U81" s="112">
        <f>PRODUCT(Q81/O81*100)</f>
        <v>0</v>
      </c>
      <c r="V81" s="113"/>
    </row>
    <row r="82" spans="1:22" ht="12.75">
      <c r="A82" s="123" t="s">
        <v>199</v>
      </c>
      <c r="B82" s="124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5">
        <v>0</v>
      </c>
      <c r="N82" s="98"/>
      <c r="O82" s="125">
        <f>SUM(O83)</f>
        <v>0</v>
      </c>
      <c r="P82" s="98"/>
      <c r="Q82" s="125">
        <f>SUM(Q83)</f>
        <v>0</v>
      </c>
      <c r="R82" s="98"/>
      <c r="S82" s="114">
        <v>0</v>
      </c>
      <c r="T82" s="98"/>
      <c r="U82" s="114">
        <v>0</v>
      </c>
      <c r="V82" s="98"/>
    </row>
    <row r="83" spans="1:22" ht="12.75">
      <c r="A83" s="120" t="s">
        <v>200</v>
      </c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3">
        <v>0</v>
      </c>
      <c r="N83" s="113"/>
      <c r="O83" s="113">
        <v>0</v>
      </c>
      <c r="P83" s="113"/>
      <c r="Q83" s="113">
        <v>0</v>
      </c>
      <c r="R83" s="113"/>
      <c r="S83" s="112">
        <v>0</v>
      </c>
      <c r="T83" s="113"/>
      <c r="U83" s="112">
        <v>0</v>
      </c>
      <c r="V83" s="113"/>
    </row>
  </sheetData>
  <sheetProtection/>
  <mergeCells count="418">
    <mergeCell ref="A38:J38"/>
    <mergeCell ref="M38:N38"/>
    <mergeCell ref="O38:P38"/>
    <mergeCell ref="Q38:R38"/>
    <mergeCell ref="S38:T38"/>
    <mergeCell ref="U38:V38"/>
    <mergeCell ref="A2:B2"/>
    <mergeCell ref="A3:B3"/>
    <mergeCell ref="A4:B4"/>
    <mergeCell ref="A5:B5"/>
    <mergeCell ref="A6:U6"/>
    <mergeCell ref="A1:E1"/>
    <mergeCell ref="A7:U7"/>
    <mergeCell ref="A8:U8"/>
    <mergeCell ref="A14:L14"/>
    <mergeCell ref="M14:N14"/>
    <mergeCell ref="O14:P14"/>
    <mergeCell ref="Q14:R14"/>
    <mergeCell ref="S14:T14"/>
    <mergeCell ref="U14:V14"/>
    <mergeCell ref="A15:L15"/>
    <mergeCell ref="M15:N15"/>
    <mergeCell ref="O15:P15"/>
    <mergeCell ref="Q15:R15"/>
    <mergeCell ref="S15:T15"/>
    <mergeCell ref="U15:V15"/>
    <mergeCell ref="A16:L16"/>
    <mergeCell ref="M16:N16"/>
    <mergeCell ref="O16:P16"/>
    <mergeCell ref="Q16:R16"/>
    <mergeCell ref="S16:T16"/>
    <mergeCell ref="U16:V16"/>
    <mergeCell ref="A17:L17"/>
    <mergeCell ref="M17:N17"/>
    <mergeCell ref="O17:P17"/>
    <mergeCell ref="Q17:R17"/>
    <mergeCell ref="S17:T17"/>
    <mergeCell ref="U17:V17"/>
    <mergeCell ref="A18:L18"/>
    <mergeCell ref="M18:N18"/>
    <mergeCell ref="O18:P18"/>
    <mergeCell ref="Q18:R18"/>
    <mergeCell ref="S18:T18"/>
    <mergeCell ref="U18:V18"/>
    <mergeCell ref="A19:L19"/>
    <mergeCell ref="M19:N19"/>
    <mergeCell ref="O19:P19"/>
    <mergeCell ref="Q19:R19"/>
    <mergeCell ref="S19:T19"/>
    <mergeCell ref="U19:V19"/>
    <mergeCell ref="A20:L20"/>
    <mergeCell ref="M20:N20"/>
    <mergeCell ref="O20:P20"/>
    <mergeCell ref="Q20:R20"/>
    <mergeCell ref="S20:T20"/>
    <mergeCell ref="U20:V20"/>
    <mergeCell ref="A21:L21"/>
    <mergeCell ref="M21:N21"/>
    <mergeCell ref="O21:P21"/>
    <mergeCell ref="Q21:R21"/>
    <mergeCell ref="S21:T21"/>
    <mergeCell ref="U21:V21"/>
    <mergeCell ref="A22:L22"/>
    <mergeCell ref="M22:N22"/>
    <mergeCell ref="O22:P22"/>
    <mergeCell ref="Q22:R22"/>
    <mergeCell ref="S22:T22"/>
    <mergeCell ref="U22:V22"/>
    <mergeCell ref="A23:L23"/>
    <mergeCell ref="M23:N23"/>
    <mergeCell ref="O23:P23"/>
    <mergeCell ref="Q23:R23"/>
    <mergeCell ref="S23:T23"/>
    <mergeCell ref="U23:V23"/>
    <mergeCell ref="A24:L24"/>
    <mergeCell ref="M24:N24"/>
    <mergeCell ref="O24:P24"/>
    <mergeCell ref="Q24:R24"/>
    <mergeCell ref="S24:T24"/>
    <mergeCell ref="U24:V24"/>
    <mergeCell ref="A25:L25"/>
    <mergeCell ref="M25:N25"/>
    <mergeCell ref="O25:P25"/>
    <mergeCell ref="Q25:R25"/>
    <mergeCell ref="S25:T25"/>
    <mergeCell ref="U25:V25"/>
    <mergeCell ref="A29:L29"/>
    <mergeCell ref="M29:N29"/>
    <mergeCell ref="O29:P29"/>
    <mergeCell ref="Q29:R29"/>
    <mergeCell ref="S29:T29"/>
    <mergeCell ref="U29:V29"/>
    <mergeCell ref="A30:L30"/>
    <mergeCell ref="M30:N30"/>
    <mergeCell ref="O30:P30"/>
    <mergeCell ref="Q30:R30"/>
    <mergeCell ref="S30:T30"/>
    <mergeCell ref="U30:V30"/>
    <mergeCell ref="A31:L31"/>
    <mergeCell ref="M31:N31"/>
    <mergeCell ref="O31:P31"/>
    <mergeCell ref="Q31:R31"/>
    <mergeCell ref="S31:T31"/>
    <mergeCell ref="U31:V31"/>
    <mergeCell ref="A33:L33"/>
    <mergeCell ref="M33:N33"/>
    <mergeCell ref="O33:P33"/>
    <mergeCell ref="Q33:R33"/>
    <mergeCell ref="S33:T33"/>
    <mergeCell ref="U33:V33"/>
    <mergeCell ref="A34:L34"/>
    <mergeCell ref="M34:N34"/>
    <mergeCell ref="O34:P34"/>
    <mergeCell ref="Q34:R34"/>
    <mergeCell ref="S34:T34"/>
    <mergeCell ref="U34:V34"/>
    <mergeCell ref="A35:L35"/>
    <mergeCell ref="M35:N35"/>
    <mergeCell ref="O35:P35"/>
    <mergeCell ref="Q35:R35"/>
    <mergeCell ref="S35:T35"/>
    <mergeCell ref="U35:V35"/>
    <mergeCell ref="A36:L36"/>
    <mergeCell ref="M36:N36"/>
    <mergeCell ref="O36:P36"/>
    <mergeCell ref="Q36:R36"/>
    <mergeCell ref="S36:T36"/>
    <mergeCell ref="U36:V36"/>
    <mergeCell ref="A37:L37"/>
    <mergeCell ref="M37:N37"/>
    <mergeCell ref="O37:P37"/>
    <mergeCell ref="Q37:R37"/>
    <mergeCell ref="S37:T37"/>
    <mergeCell ref="U37:V37"/>
    <mergeCell ref="A39:L39"/>
    <mergeCell ref="M39:N39"/>
    <mergeCell ref="O39:P39"/>
    <mergeCell ref="Q39:R39"/>
    <mergeCell ref="S39:T39"/>
    <mergeCell ref="U39:V39"/>
    <mergeCell ref="A40:L40"/>
    <mergeCell ref="M40:N40"/>
    <mergeCell ref="O40:P40"/>
    <mergeCell ref="Q40:R40"/>
    <mergeCell ref="S40:T40"/>
    <mergeCell ref="U40:V40"/>
    <mergeCell ref="A41:L41"/>
    <mergeCell ref="M41:N41"/>
    <mergeCell ref="O41:P41"/>
    <mergeCell ref="Q41:R41"/>
    <mergeCell ref="S41:T41"/>
    <mergeCell ref="U41:V41"/>
    <mergeCell ref="A42:L42"/>
    <mergeCell ref="M42:N42"/>
    <mergeCell ref="O42:P42"/>
    <mergeCell ref="Q42:R42"/>
    <mergeCell ref="S42:T42"/>
    <mergeCell ref="U42:V42"/>
    <mergeCell ref="A43:L43"/>
    <mergeCell ref="M43:N43"/>
    <mergeCell ref="O43:P43"/>
    <mergeCell ref="Q43:R43"/>
    <mergeCell ref="S43:T43"/>
    <mergeCell ref="U43:V43"/>
    <mergeCell ref="A44:L44"/>
    <mergeCell ref="M44:N44"/>
    <mergeCell ref="O44:P44"/>
    <mergeCell ref="Q44:R44"/>
    <mergeCell ref="S44:T44"/>
    <mergeCell ref="U44:V44"/>
    <mergeCell ref="A45:L45"/>
    <mergeCell ref="M45:N45"/>
    <mergeCell ref="O45:P45"/>
    <mergeCell ref="Q45:R45"/>
    <mergeCell ref="S45:T45"/>
    <mergeCell ref="U45:V45"/>
    <mergeCell ref="A46:L46"/>
    <mergeCell ref="M46:N46"/>
    <mergeCell ref="O46:P46"/>
    <mergeCell ref="Q46:R46"/>
    <mergeCell ref="S46:T46"/>
    <mergeCell ref="U46:V46"/>
    <mergeCell ref="A47:L47"/>
    <mergeCell ref="M47:N47"/>
    <mergeCell ref="O47:P47"/>
    <mergeCell ref="Q47:R47"/>
    <mergeCell ref="S47:T47"/>
    <mergeCell ref="U47:V47"/>
    <mergeCell ref="A48:L48"/>
    <mergeCell ref="M48:N48"/>
    <mergeCell ref="O48:P48"/>
    <mergeCell ref="Q48:R48"/>
    <mergeCell ref="S48:T48"/>
    <mergeCell ref="U48:V48"/>
    <mergeCell ref="A49:L49"/>
    <mergeCell ref="M49:N49"/>
    <mergeCell ref="O49:P49"/>
    <mergeCell ref="Q49:R49"/>
    <mergeCell ref="S49:T49"/>
    <mergeCell ref="U49:V49"/>
    <mergeCell ref="A51:L51"/>
    <mergeCell ref="M51:N51"/>
    <mergeCell ref="O51:P51"/>
    <mergeCell ref="Q51:R51"/>
    <mergeCell ref="S51:T51"/>
    <mergeCell ref="U51:V51"/>
    <mergeCell ref="A52:L52"/>
    <mergeCell ref="M52:N52"/>
    <mergeCell ref="O52:P52"/>
    <mergeCell ref="Q52:R52"/>
    <mergeCell ref="S52:T52"/>
    <mergeCell ref="U52:V52"/>
    <mergeCell ref="A53:L53"/>
    <mergeCell ref="M53:N53"/>
    <mergeCell ref="O53:P53"/>
    <mergeCell ref="Q53:R53"/>
    <mergeCell ref="S53:T53"/>
    <mergeCell ref="U53:V53"/>
    <mergeCell ref="A54:L54"/>
    <mergeCell ref="M54:N54"/>
    <mergeCell ref="O54:P54"/>
    <mergeCell ref="Q54:R54"/>
    <mergeCell ref="S54:T54"/>
    <mergeCell ref="U54:V54"/>
    <mergeCell ref="A55:L55"/>
    <mergeCell ref="M55:N55"/>
    <mergeCell ref="O55:P55"/>
    <mergeCell ref="Q55:R55"/>
    <mergeCell ref="S55:T55"/>
    <mergeCell ref="U55:V55"/>
    <mergeCell ref="A56:L56"/>
    <mergeCell ref="M56:N56"/>
    <mergeCell ref="O56:P56"/>
    <mergeCell ref="Q56:R56"/>
    <mergeCell ref="S56:T56"/>
    <mergeCell ref="U56:V56"/>
    <mergeCell ref="A57:L57"/>
    <mergeCell ref="M57:N57"/>
    <mergeCell ref="O57:P57"/>
    <mergeCell ref="Q57:R57"/>
    <mergeCell ref="S57:T57"/>
    <mergeCell ref="U57:V57"/>
    <mergeCell ref="A58:L58"/>
    <mergeCell ref="M58:N58"/>
    <mergeCell ref="O58:P58"/>
    <mergeCell ref="Q58:R58"/>
    <mergeCell ref="S58:T58"/>
    <mergeCell ref="U58:V58"/>
    <mergeCell ref="A59:L59"/>
    <mergeCell ref="M59:N59"/>
    <mergeCell ref="O59:P59"/>
    <mergeCell ref="Q59:R59"/>
    <mergeCell ref="S59:T59"/>
    <mergeCell ref="U59:V59"/>
    <mergeCell ref="A60:L60"/>
    <mergeCell ref="M60:N60"/>
    <mergeCell ref="O60:P60"/>
    <mergeCell ref="Q60:R60"/>
    <mergeCell ref="S60:T60"/>
    <mergeCell ref="U60:V60"/>
    <mergeCell ref="A61:L61"/>
    <mergeCell ref="M61:N61"/>
    <mergeCell ref="O61:P61"/>
    <mergeCell ref="Q61:R61"/>
    <mergeCell ref="S61:T61"/>
    <mergeCell ref="U61:V61"/>
    <mergeCell ref="A62:L62"/>
    <mergeCell ref="M62:N62"/>
    <mergeCell ref="O62:P62"/>
    <mergeCell ref="Q62:R62"/>
    <mergeCell ref="S62:T62"/>
    <mergeCell ref="U62:V62"/>
    <mergeCell ref="A63:L63"/>
    <mergeCell ref="M63:N63"/>
    <mergeCell ref="O63:P63"/>
    <mergeCell ref="Q63:R63"/>
    <mergeCell ref="S63:T63"/>
    <mergeCell ref="U63:V63"/>
    <mergeCell ref="A64:L64"/>
    <mergeCell ref="M64:N64"/>
    <mergeCell ref="O64:P64"/>
    <mergeCell ref="Q64:R64"/>
    <mergeCell ref="S64:T64"/>
    <mergeCell ref="U64:V64"/>
    <mergeCell ref="A65:L65"/>
    <mergeCell ref="M65:N65"/>
    <mergeCell ref="O65:P65"/>
    <mergeCell ref="Q65:R65"/>
    <mergeCell ref="S65:T65"/>
    <mergeCell ref="U65:V65"/>
    <mergeCell ref="A66:L66"/>
    <mergeCell ref="M66:N66"/>
    <mergeCell ref="O66:P66"/>
    <mergeCell ref="Q66:R66"/>
    <mergeCell ref="S66:T66"/>
    <mergeCell ref="U66:V66"/>
    <mergeCell ref="A67:L67"/>
    <mergeCell ref="M67:N67"/>
    <mergeCell ref="O67:P67"/>
    <mergeCell ref="Q67:R67"/>
    <mergeCell ref="S67:T67"/>
    <mergeCell ref="U67:V67"/>
    <mergeCell ref="A68:L68"/>
    <mergeCell ref="M68:N68"/>
    <mergeCell ref="O68:P68"/>
    <mergeCell ref="Q68:R68"/>
    <mergeCell ref="S68:T68"/>
    <mergeCell ref="U68:V68"/>
    <mergeCell ref="A69:L69"/>
    <mergeCell ref="M69:N69"/>
    <mergeCell ref="O69:P69"/>
    <mergeCell ref="Q69:R69"/>
    <mergeCell ref="S69:T69"/>
    <mergeCell ref="U69:V69"/>
    <mergeCell ref="A70:L70"/>
    <mergeCell ref="M70:N70"/>
    <mergeCell ref="O70:P70"/>
    <mergeCell ref="Q70:R70"/>
    <mergeCell ref="S70:T70"/>
    <mergeCell ref="U70:V70"/>
    <mergeCell ref="A71:L71"/>
    <mergeCell ref="M71:N71"/>
    <mergeCell ref="O71:P71"/>
    <mergeCell ref="Q71:R71"/>
    <mergeCell ref="S71:T71"/>
    <mergeCell ref="U71:V71"/>
    <mergeCell ref="O73:P73"/>
    <mergeCell ref="Q73:R73"/>
    <mergeCell ref="S73:T73"/>
    <mergeCell ref="U73:V73"/>
    <mergeCell ref="A72:L72"/>
    <mergeCell ref="M72:N72"/>
    <mergeCell ref="O72:P72"/>
    <mergeCell ref="Q72:R72"/>
    <mergeCell ref="S72:T72"/>
    <mergeCell ref="U72:V72"/>
    <mergeCell ref="A77:L77"/>
    <mergeCell ref="M77:N77"/>
    <mergeCell ref="O77:P77"/>
    <mergeCell ref="Q77:R77"/>
    <mergeCell ref="S77:T77"/>
    <mergeCell ref="U77:V77"/>
    <mergeCell ref="S79:T79"/>
    <mergeCell ref="U79:V79"/>
    <mergeCell ref="A78:L78"/>
    <mergeCell ref="M78:N78"/>
    <mergeCell ref="O78:P78"/>
    <mergeCell ref="Q78:R78"/>
    <mergeCell ref="S78:T78"/>
    <mergeCell ref="U78:V78"/>
    <mergeCell ref="S83:T83"/>
    <mergeCell ref="U83:V83"/>
    <mergeCell ref="A82:L82"/>
    <mergeCell ref="M82:N82"/>
    <mergeCell ref="O82:P82"/>
    <mergeCell ref="Q82:R82"/>
    <mergeCell ref="S82:T82"/>
    <mergeCell ref="U82:V82"/>
    <mergeCell ref="O27:P27"/>
    <mergeCell ref="O28:P28"/>
    <mergeCell ref="A83:L83"/>
    <mergeCell ref="M83:N83"/>
    <mergeCell ref="O83:P83"/>
    <mergeCell ref="Q83:R83"/>
    <mergeCell ref="A79:L79"/>
    <mergeCell ref="M79:N79"/>
    <mergeCell ref="O79:P79"/>
    <mergeCell ref="Q79:R79"/>
    <mergeCell ref="Q26:R26"/>
    <mergeCell ref="Q27:R27"/>
    <mergeCell ref="Q28:R28"/>
    <mergeCell ref="M32:N32"/>
    <mergeCell ref="O32:P32"/>
    <mergeCell ref="Q32:R32"/>
    <mergeCell ref="M26:N26"/>
    <mergeCell ref="M27:N27"/>
    <mergeCell ref="M28:N28"/>
    <mergeCell ref="O26:P26"/>
    <mergeCell ref="M50:N50"/>
    <mergeCell ref="O50:P50"/>
    <mergeCell ref="Q50:R50"/>
    <mergeCell ref="A50:J50"/>
    <mergeCell ref="A74:L74"/>
    <mergeCell ref="M74:N74"/>
    <mergeCell ref="O74:P74"/>
    <mergeCell ref="Q74:R74"/>
    <mergeCell ref="A73:L73"/>
    <mergeCell ref="M73:N73"/>
    <mergeCell ref="S74:T74"/>
    <mergeCell ref="U74:V74"/>
    <mergeCell ref="A75:L75"/>
    <mergeCell ref="M75:N75"/>
    <mergeCell ref="O75:P75"/>
    <mergeCell ref="Q75:R75"/>
    <mergeCell ref="S75:T75"/>
    <mergeCell ref="U75:V75"/>
    <mergeCell ref="A76:L76"/>
    <mergeCell ref="M76:N76"/>
    <mergeCell ref="O76:P76"/>
    <mergeCell ref="Q76:R76"/>
    <mergeCell ref="S76:T76"/>
    <mergeCell ref="U76:V76"/>
    <mergeCell ref="A80:L80"/>
    <mergeCell ref="M80:N80"/>
    <mergeCell ref="O80:P80"/>
    <mergeCell ref="Q80:R80"/>
    <mergeCell ref="S80:T80"/>
    <mergeCell ref="U80:V80"/>
    <mergeCell ref="U50:V50"/>
    <mergeCell ref="U26:V26"/>
    <mergeCell ref="U27:V27"/>
    <mergeCell ref="U28:V28"/>
    <mergeCell ref="A81:L81"/>
    <mergeCell ref="M81:N81"/>
    <mergeCell ref="O81:P81"/>
    <mergeCell ref="Q81:R81"/>
    <mergeCell ref="S81:T81"/>
    <mergeCell ref="U81:V81"/>
  </mergeCells>
  <printOptions/>
  <pageMargins left="0.75" right="0.75" top="1" bottom="1" header="0.5" footer="0.5"/>
  <pageSetup fitToHeight="0" fitToWidth="1" horizontalDpi="300" verticalDpi="300" orientation="landscape" paperSize="8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4"/>
  <sheetViews>
    <sheetView zoomScalePageLayoutView="0" workbookViewId="0" topLeftCell="A4">
      <selection activeCell="O13" sqref="O13:P13"/>
    </sheetView>
  </sheetViews>
  <sheetFormatPr defaultColWidth="9.140625" defaultRowHeight="12.75"/>
  <cols>
    <col min="4" max="4" width="6.57421875" style="0" customWidth="1"/>
    <col min="5" max="5" width="4.7109375" style="0" customWidth="1"/>
    <col min="6" max="6" width="4.140625" style="0" customWidth="1"/>
    <col min="7" max="7" width="4.8515625" style="0" customWidth="1"/>
    <col min="8" max="8" width="2.140625" style="0" customWidth="1"/>
    <col min="9" max="9" width="2.8515625" style="0" customWidth="1"/>
    <col min="10" max="10" width="1.1484375" style="0" customWidth="1"/>
    <col min="11" max="12" width="8.8515625" style="0" hidden="1" customWidth="1"/>
    <col min="13" max="13" width="4.28125" style="0" customWidth="1"/>
    <col min="14" max="14" width="13.00390625" style="0" customWidth="1"/>
    <col min="15" max="15" width="4.28125" style="0" customWidth="1"/>
    <col min="16" max="16" width="11.421875" style="0" customWidth="1"/>
    <col min="17" max="17" width="4.7109375" style="0" customWidth="1"/>
    <col min="18" max="18" width="10.7109375" style="0" customWidth="1"/>
    <col min="19" max="19" width="3.421875" style="0" customWidth="1"/>
    <col min="20" max="20" width="7.140625" style="0" customWidth="1"/>
    <col min="21" max="21" width="3.7109375" style="0" customWidth="1"/>
    <col min="22" max="22" width="7.57421875" style="0" customWidth="1"/>
  </cols>
  <sheetData>
    <row r="1" spans="1:7" ht="12.75">
      <c r="A1" s="111" t="s">
        <v>167</v>
      </c>
      <c r="B1" s="111"/>
      <c r="C1" s="111"/>
      <c r="D1" s="111"/>
      <c r="E1" s="111"/>
      <c r="F1" s="119"/>
      <c r="G1" s="119"/>
    </row>
    <row r="2" spans="1:4" ht="12.75">
      <c r="A2" s="94"/>
      <c r="B2" s="94"/>
      <c r="C2" s="1"/>
      <c r="D2" s="2"/>
    </row>
    <row r="3" spans="1:2" ht="12.75">
      <c r="A3" s="94"/>
      <c r="B3" s="94"/>
    </row>
    <row r="4" spans="1:2" ht="12.75">
      <c r="A4" s="94"/>
      <c r="B4" s="94"/>
    </row>
    <row r="5" spans="1:2" ht="12.75">
      <c r="A5" s="94"/>
      <c r="B5" s="94"/>
    </row>
    <row r="6" spans="1:21" s="5" customFormat="1" ht="18">
      <c r="A6" s="161" t="s">
        <v>73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</row>
    <row r="7" spans="1:21" ht="12.75">
      <c r="A7" s="105" t="s">
        <v>203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</row>
    <row r="8" spans="1:21" ht="12.75">
      <c r="A8" s="106" t="s">
        <v>0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</row>
    <row r="12" spans="1:22" ht="12.75">
      <c r="A12" s="160" t="s">
        <v>1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133" t="s">
        <v>195</v>
      </c>
      <c r="N12" s="94"/>
      <c r="O12" s="133" t="s">
        <v>238</v>
      </c>
      <c r="P12" s="94"/>
      <c r="Q12" s="133" t="s">
        <v>204</v>
      </c>
      <c r="R12" s="94"/>
      <c r="S12" s="160" t="s">
        <v>2</v>
      </c>
      <c r="T12" s="94"/>
      <c r="U12" s="160" t="s">
        <v>3</v>
      </c>
      <c r="V12" s="94"/>
    </row>
    <row r="13" spans="1:22" ht="12.75">
      <c r="A13" s="160" t="s">
        <v>74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160" t="s">
        <v>5</v>
      </c>
      <c r="N13" s="94"/>
      <c r="O13" s="160" t="s">
        <v>6</v>
      </c>
      <c r="P13" s="94"/>
      <c r="Q13" s="160" t="s">
        <v>7</v>
      </c>
      <c r="R13" s="94"/>
      <c r="S13" s="160" t="s">
        <v>8</v>
      </c>
      <c r="T13" s="94"/>
      <c r="U13" s="160" t="s">
        <v>9</v>
      </c>
      <c r="V13" s="94"/>
    </row>
    <row r="14" spans="1:22" ht="12.75">
      <c r="A14" s="152" t="s">
        <v>75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153">
        <f>SUM(M15+M18+N20)</f>
        <v>199405.17</v>
      </c>
      <c r="N14" s="98"/>
      <c r="O14" s="153">
        <f>SUM(O15+O18+P20+P22)</f>
        <v>446449</v>
      </c>
      <c r="P14" s="98"/>
      <c r="Q14" s="153">
        <f>SUM(Q15+Q18+R20+R22)</f>
        <v>227803.07</v>
      </c>
      <c r="R14" s="98"/>
      <c r="S14" s="153">
        <f>PRODUCT(Q14/M14*100)</f>
        <v>114.24130577958435</v>
      </c>
      <c r="T14" s="98"/>
      <c r="U14" s="153">
        <f>PRODUCT(Q14/O14*100)</f>
        <v>51.025552750706126</v>
      </c>
      <c r="V14" s="98"/>
    </row>
    <row r="15" spans="1:22" ht="12.75">
      <c r="A15" s="149" t="s">
        <v>76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143">
        <f>SUM(M16:N17)</f>
        <v>7676.31</v>
      </c>
      <c r="N15" s="98"/>
      <c r="O15" s="143">
        <f>SUM(O16:P17)</f>
        <v>16488</v>
      </c>
      <c r="P15" s="98"/>
      <c r="Q15" s="143">
        <f>SUM(Q16:R17)</f>
        <v>13063.05</v>
      </c>
      <c r="R15" s="98"/>
      <c r="S15" s="143">
        <f>PRODUCT(Q15/M15*100)</f>
        <v>170.17355995263347</v>
      </c>
      <c r="T15" s="143"/>
      <c r="U15" s="143">
        <f>PRODUCT(Q15/M15*100)</f>
        <v>170.17355995263347</v>
      </c>
      <c r="V15" s="98"/>
    </row>
    <row r="16" spans="1:22" ht="12.75">
      <c r="A16" s="156" t="s">
        <v>237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44">
        <v>0</v>
      </c>
      <c r="N16" s="145"/>
      <c r="O16" s="144">
        <v>3614</v>
      </c>
      <c r="P16" s="145"/>
      <c r="Q16" s="144">
        <v>2950.95</v>
      </c>
      <c r="R16" s="145"/>
      <c r="S16" s="158">
        <v>0</v>
      </c>
      <c r="T16" s="158"/>
      <c r="U16" s="158">
        <f>PRODUCT(Q16/O16*100)</f>
        <v>81.65329275041505</v>
      </c>
      <c r="V16" s="159"/>
    </row>
    <row r="17" spans="1:22" ht="12.75">
      <c r="A17" s="27" t="s">
        <v>176</v>
      </c>
      <c r="B17" s="24"/>
      <c r="C17" s="24"/>
      <c r="D17" s="24"/>
      <c r="E17" s="18"/>
      <c r="F17" s="18"/>
      <c r="G17" s="18"/>
      <c r="H17" s="18"/>
      <c r="I17" s="18"/>
      <c r="J17" s="18"/>
      <c r="K17" s="18"/>
      <c r="L17" s="18"/>
      <c r="M17" s="19"/>
      <c r="N17" s="20">
        <v>7676.31</v>
      </c>
      <c r="O17" s="19"/>
      <c r="P17" s="20">
        <v>12874</v>
      </c>
      <c r="Q17" s="19"/>
      <c r="R17" s="20">
        <v>10112.1</v>
      </c>
      <c r="S17" s="19"/>
      <c r="T17" s="20">
        <f>PRODUCT(R17/N17*100)</f>
        <v>131.73126150455101</v>
      </c>
      <c r="U17" s="144">
        <f>PRODUCT(R17/P17*100)</f>
        <v>78.54668323753302</v>
      </c>
      <c r="V17" s="145"/>
    </row>
    <row r="18" spans="1:22" ht="12.75">
      <c r="A18" s="142" t="s">
        <v>172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143">
        <f>SUM(M19)</f>
        <v>10206.38</v>
      </c>
      <c r="N18" s="98"/>
      <c r="O18" s="143">
        <f>SUM(O19)</f>
        <v>23757</v>
      </c>
      <c r="P18" s="98"/>
      <c r="Q18" s="143">
        <f>SUM(Q19)</f>
        <v>12849.32</v>
      </c>
      <c r="R18" s="98"/>
      <c r="S18" s="143">
        <f>PRODUCT(Q18/M18*100)</f>
        <v>125.8949794148366</v>
      </c>
      <c r="T18" s="98"/>
      <c r="U18" s="150">
        <f>PRODUCT(Q18/O18*100)</f>
        <v>54.08645872795387</v>
      </c>
      <c r="V18" s="155"/>
    </row>
    <row r="19" spans="1:22" ht="12.75">
      <c r="A19" s="154" t="s">
        <v>173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44">
        <v>10206.38</v>
      </c>
      <c r="N19" s="113"/>
      <c r="O19" s="144">
        <v>23757</v>
      </c>
      <c r="P19" s="115"/>
      <c r="Q19" s="144">
        <v>12849.32</v>
      </c>
      <c r="R19" s="113"/>
      <c r="S19" s="144">
        <f>PRODUCT(Q19/M19*100)</f>
        <v>125.8949794148366</v>
      </c>
      <c r="T19" s="113"/>
      <c r="U19" s="144">
        <f>PRODUCT(Q19/O19*100)</f>
        <v>54.08645872795387</v>
      </c>
      <c r="V19" s="145"/>
    </row>
    <row r="20" spans="1:22" ht="12.75">
      <c r="A20" s="10" t="s">
        <v>174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/>
      <c r="N20" s="15">
        <f>SUM(N21)</f>
        <v>181522.48</v>
      </c>
      <c r="O20" s="15"/>
      <c r="P20" s="15">
        <f>SUM(P21)</f>
        <v>405204</v>
      </c>
      <c r="Q20" s="15"/>
      <c r="R20" s="15">
        <f>SUM(R21)</f>
        <v>201340.7</v>
      </c>
      <c r="S20" s="12"/>
      <c r="T20" s="15">
        <f>PRODUCT(R20/N20*100)</f>
        <v>110.91777723618583</v>
      </c>
      <c r="U20" s="12"/>
      <c r="V20" s="15">
        <f>PRODUCT(R20/P20*100)</f>
        <v>49.6887246917602</v>
      </c>
    </row>
    <row r="21" spans="1:22" ht="12.75">
      <c r="A21" s="28" t="s">
        <v>175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3"/>
      <c r="N21" s="14">
        <v>181522.48</v>
      </c>
      <c r="O21" s="13"/>
      <c r="P21" s="14">
        <v>405204</v>
      </c>
      <c r="Q21" s="13"/>
      <c r="R21" s="14">
        <v>201340.7</v>
      </c>
      <c r="S21" s="13"/>
      <c r="T21" s="14">
        <f>PRODUCT(R21/P21*100)</f>
        <v>49.6887246917602</v>
      </c>
      <c r="U21" s="13"/>
      <c r="V21" s="14">
        <f>PRODUCT(R21/P21*100)</f>
        <v>49.6887246917602</v>
      </c>
    </row>
    <row r="22" spans="1:22" ht="12.75">
      <c r="A22" s="31" t="s">
        <v>205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50"/>
      <c r="N22" s="33">
        <f>SUM(N23)</f>
        <v>0</v>
      </c>
      <c r="O22" s="33"/>
      <c r="P22" s="33">
        <f>SUM(P23)</f>
        <v>1000</v>
      </c>
      <c r="Q22" s="32"/>
      <c r="R22" s="33">
        <f>SUM(R23)</f>
        <v>550</v>
      </c>
      <c r="S22" s="32"/>
      <c r="T22" s="33">
        <v>0</v>
      </c>
      <c r="U22" s="32"/>
      <c r="V22" s="33">
        <f>PRODUCT(R22/P22*100)</f>
        <v>55.00000000000001</v>
      </c>
    </row>
    <row r="23" spans="1:22" ht="12.75">
      <c r="A23" s="28" t="s">
        <v>206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4"/>
      <c r="N23" s="35">
        <v>0</v>
      </c>
      <c r="O23" s="34"/>
      <c r="P23" s="35">
        <v>1000</v>
      </c>
      <c r="Q23" s="34"/>
      <c r="R23" s="35">
        <v>550</v>
      </c>
      <c r="S23" s="34"/>
      <c r="T23" s="35">
        <v>0</v>
      </c>
      <c r="U23" s="34"/>
      <c r="V23" s="35">
        <f>PRODUCT(R23/P23*100)</f>
        <v>55.00000000000001</v>
      </c>
    </row>
    <row r="24" spans="1:22" ht="12.75">
      <c r="A24" s="152" t="s">
        <v>77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153">
        <f>SUM(M25+M28+M30+N32)</f>
        <v>209200.9</v>
      </c>
      <c r="N24" s="98"/>
      <c r="O24" s="153">
        <f>SUM(O25+O28+O30+P32)</f>
        <v>467822</v>
      </c>
      <c r="P24" s="98"/>
      <c r="Q24" s="153">
        <f>SUM(Q25+Q28+Q30+R32)</f>
        <v>235132.36</v>
      </c>
      <c r="R24" s="98"/>
      <c r="S24" s="153">
        <f>PRODUCT(Q24/M24*100)</f>
        <v>112.39548204620536</v>
      </c>
      <c r="T24" s="98"/>
      <c r="U24" s="153">
        <f>PRODUCT(Q24/O24*100)</f>
        <v>50.261073656219665</v>
      </c>
      <c r="V24" s="98"/>
    </row>
    <row r="25" spans="1:22" ht="12.75">
      <c r="A25" s="149" t="s">
        <v>76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143">
        <f>SUM(M26:N27)</f>
        <v>7689.84</v>
      </c>
      <c r="N25" s="98"/>
      <c r="O25" s="143">
        <f>SUM(O26:P27)</f>
        <v>16488</v>
      </c>
      <c r="P25" s="98"/>
      <c r="Q25" s="143">
        <f>SUM(Q26:R27)</f>
        <v>12299.82</v>
      </c>
      <c r="R25" s="98"/>
      <c r="S25" s="150">
        <f>PRODUCT(Q25/M25*100)</f>
        <v>159.94897163009892</v>
      </c>
      <c r="T25" s="151"/>
      <c r="U25" s="150">
        <f>PRODUCT(Q25/O25*100)</f>
        <v>74.59861717612809</v>
      </c>
      <c r="V25" s="151"/>
    </row>
    <row r="26" spans="1:22" ht="12.75">
      <c r="A26" s="147" t="s">
        <v>207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38">
        <v>0</v>
      </c>
      <c r="N26" s="139"/>
      <c r="O26" s="138">
        <v>3614</v>
      </c>
      <c r="P26" s="139"/>
      <c r="Q26" s="138">
        <v>2950.95</v>
      </c>
      <c r="R26" s="139"/>
      <c r="S26" s="138">
        <v>0</v>
      </c>
      <c r="T26" s="139"/>
      <c r="U26" s="138">
        <f>PRODUCT(Q26/O26*100)</f>
        <v>81.65329275041505</v>
      </c>
      <c r="V26" s="139"/>
    </row>
    <row r="27" spans="1:22" s="21" customFormat="1" ht="12.75">
      <c r="A27" s="28" t="s">
        <v>176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5"/>
      <c r="N27" s="23">
        <v>7689.84</v>
      </c>
      <c r="O27" s="22"/>
      <c r="P27" s="23">
        <v>12874</v>
      </c>
      <c r="Q27" s="22"/>
      <c r="R27" s="23">
        <v>9348.87</v>
      </c>
      <c r="S27" s="22"/>
      <c r="T27" s="23">
        <f>PRODUCT(R27/N27*100)</f>
        <v>121.5743110389813</v>
      </c>
      <c r="U27" s="25"/>
      <c r="V27" s="29">
        <f>PRODUCT(R27/P27*100)</f>
        <v>72.61822277458444</v>
      </c>
    </row>
    <row r="28" spans="1:22" ht="12.75">
      <c r="A28" s="142" t="s">
        <v>172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143">
        <f>SUM(M29)</f>
        <v>20486.72</v>
      </c>
      <c r="N28" s="98"/>
      <c r="O28" s="143">
        <f>SUM(O29)</f>
        <v>45130</v>
      </c>
      <c r="P28" s="98"/>
      <c r="Q28" s="143">
        <f>SUM(Q29)</f>
        <v>21200.52</v>
      </c>
      <c r="R28" s="98"/>
      <c r="S28" s="143">
        <f>PRODUCT(Q28/M28*100)</f>
        <v>103.48420830664938</v>
      </c>
      <c r="T28" s="98"/>
      <c r="U28" s="143">
        <f>PRODUCT(Q28/O28*100)</f>
        <v>46.97655661422557</v>
      </c>
      <c r="V28" s="98"/>
    </row>
    <row r="29" spans="1:22" ht="12.75">
      <c r="A29" s="146" t="s">
        <v>173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44">
        <v>20486.72</v>
      </c>
      <c r="N29" s="113"/>
      <c r="O29" s="144">
        <v>45130</v>
      </c>
      <c r="P29" s="113"/>
      <c r="Q29" s="144">
        <v>21200.52</v>
      </c>
      <c r="R29" s="113"/>
      <c r="S29" s="140">
        <f>PRODUCT(Q29/M29*100)</f>
        <v>103.48420830664938</v>
      </c>
      <c r="T29" s="141"/>
      <c r="U29" s="140">
        <f>PRODUCT(Q29/O29*100)</f>
        <v>46.97655661422557</v>
      </c>
      <c r="V29" s="141"/>
    </row>
    <row r="30" spans="1:22" ht="12.75">
      <c r="A30" s="142" t="s">
        <v>174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143">
        <f>SUM(M31)</f>
        <v>181024.34</v>
      </c>
      <c r="N30" s="98"/>
      <c r="O30" s="143">
        <f>SUM(O31)</f>
        <v>405204</v>
      </c>
      <c r="P30" s="98"/>
      <c r="Q30" s="143">
        <f>SUM(Q31)</f>
        <v>201082.02</v>
      </c>
      <c r="R30" s="98"/>
      <c r="S30" s="143">
        <f>PRODUCT(Q30/M30*100)</f>
        <v>111.08010116208682</v>
      </c>
      <c r="T30" s="98"/>
      <c r="U30" s="143">
        <f>PRODUCT(Q30/O30*100)</f>
        <v>49.62488524298871</v>
      </c>
      <c r="V30" s="98"/>
    </row>
    <row r="31" spans="1:22" ht="12.75">
      <c r="A31" s="136" t="s">
        <v>175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8">
        <v>181024.34</v>
      </c>
      <c r="N31" s="139"/>
      <c r="O31" s="138">
        <v>405204</v>
      </c>
      <c r="P31" s="139"/>
      <c r="Q31" s="138">
        <v>201082.02</v>
      </c>
      <c r="R31" s="139"/>
      <c r="S31" s="140">
        <f>PRODUCT(Q31/M31*100)</f>
        <v>111.08010116208682</v>
      </c>
      <c r="T31" s="141"/>
      <c r="U31" s="140">
        <f>PRODUCT(Q31/O31*100)</f>
        <v>49.62488524298871</v>
      </c>
      <c r="V31" s="141"/>
    </row>
    <row r="32" spans="1:22" ht="12.75">
      <c r="A32" s="45" t="s">
        <v>205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50"/>
      <c r="N32" s="47">
        <f>SUM(N33)</f>
        <v>0</v>
      </c>
      <c r="O32" s="47"/>
      <c r="P32" s="47">
        <f>SUM(P33)</f>
        <v>1000</v>
      </c>
      <c r="Q32" s="46"/>
      <c r="R32" s="47">
        <f>SUM(R33)</f>
        <v>550</v>
      </c>
      <c r="S32" s="46"/>
      <c r="T32" s="47">
        <v>0</v>
      </c>
      <c r="U32" s="46"/>
      <c r="V32" s="47">
        <f>PRODUCT(R32/P32*100)</f>
        <v>55.00000000000001</v>
      </c>
    </row>
    <row r="33" spans="1:22" ht="12.75">
      <c r="A33" s="28" t="s">
        <v>206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3"/>
      <c r="N33" s="44">
        <v>0</v>
      </c>
      <c r="O33" s="43"/>
      <c r="P33" s="44">
        <v>1000</v>
      </c>
      <c r="Q33" s="43"/>
      <c r="R33" s="44">
        <v>550</v>
      </c>
      <c r="S33" s="43"/>
      <c r="T33" s="44">
        <v>0</v>
      </c>
      <c r="U33" s="43"/>
      <c r="V33" s="44">
        <f>PRODUCT(R33/P33*100)</f>
        <v>55.00000000000001</v>
      </c>
    </row>
    <row r="34" spans="1:18" ht="12.75">
      <c r="A34" s="21"/>
      <c r="R34" s="30"/>
    </row>
  </sheetData>
  <sheetProtection/>
  <mergeCells count="93">
    <mergeCell ref="A2:B2"/>
    <mergeCell ref="A3:B3"/>
    <mergeCell ref="A4:B4"/>
    <mergeCell ref="A5:B5"/>
    <mergeCell ref="A6:U6"/>
    <mergeCell ref="A1:G1"/>
    <mergeCell ref="A7:U7"/>
    <mergeCell ref="A8:U8"/>
    <mergeCell ref="A12:L12"/>
    <mergeCell ref="M12:N12"/>
    <mergeCell ref="O12:P12"/>
    <mergeCell ref="Q12:R12"/>
    <mergeCell ref="S12:T12"/>
    <mergeCell ref="U12:V12"/>
    <mergeCell ref="A13:L13"/>
    <mergeCell ref="M13:N13"/>
    <mergeCell ref="O13:P13"/>
    <mergeCell ref="Q13:R13"/>
    <mergeCell ref="S13:T13"/>
    <mergeCell ref="U13:V13"/>
    <mergeCell ref="A14:L14"/>
    <mergeCell ref="M14:N14"/>
    <mergeCell ref="O14:P14"/>
    <mergeCell ref="Q14:R14"/>
    <mergeCell ref="S14:T14"/>
    <mergeCell ref="U14:V14"/>
    <mergeCell ref="A15:L15"/>
    <mergeCell ref="M15:N15"/>
    <mergeCell ref="O15:P15"/>
    <mergeCell ref="Q15:R15"/>
    <mergeCell ref="S15:T15"/>
    <mergeCell ref="U15:V15"/>
    <mergeCell ref="A16:L16"/>
    <mergeCell ref="M16:N16"/>
    <mergeCell ref="O16:P16"/>
    <mergeCell ref="Q16:R16"/>
    <mergeCell ref="S16:T16"/>
    <mergeCell ref="U16:V16"/>
    <mergeCell ref="A18:L18"/>
    <mergeCell ref="M18:N18"/>
    <mergeCell ref="O18:P18"/>
    <mergeCell ref="Q18:R18"/>
    <mergeCell ref="S18:T18"/>
    <mergeCell ref="U18:V18"/>
    <mergeCell ref="A19:L19"/>
    <mergeCell ref="M19:N19"/>
    <mergeCell ref="O19:P19"/>
    <mergeCell ref="Q19:R19"/>
    <mergeCell ref="S19:T19"/>
    <mergeCell ref="U19:V19"/>
    <mergeCell ref="A24:L24"/>
    <mergeCell ref="M24:N24"/>
    <mergeCell ref="O24:P24"/>
    <mergeCell ref="Q24:R24"/>
    <mergeCell ref="S24:T24"/>
    <mergeCell ref="U24:V24"/>
    <mergeCell ref="A25:L25"/>
    <mergeCell ref="M25:N25"/>
    <mergeCell ref="O25:P25"/>
    <mergeCell ref="Q25:R25"/>
    <mergeCell ref="S25:T25"/>
    <mergeCell ref="U25:V25"/>
    <mergeCell ref="Q28:R28"/>
    <mergeCell ref="S28:T28"/>
    <mergeCell ref="U28:V28"/>
    <mergeCell ref="A26:L26"/>
    <mergeCell ref="M26:N26"/>
    <mergeCell ref="O26:P26"/>
    <mergeCell ref="Q26:R26"/>
    <mergeCell ref="S26:T26"/>
    <mergeCell ref="U26:V26"/>
    <mergeCell ref="U17:V17"/>
    <mergeCell ref="A29:L29"/>
    <mergeCell ref="M29:N29"/>
    <mergeCell ref="O29:P29"/>
    <mergeCell ref="Q29:R29"/>
    <mergeCell ref="S29:T29"/>
    <mergeCell ref="U29:V29"/>
    <mergeCell ref="A28:L28"/>
    <mergeCell ref="M28:N28"/>
    <mergeCell ref="O28:P28"/>
    <mergeCell ref="A30:L30"/>
    <mergeCell ref="M30:N30"/>
    <mergeCell ref="O30:P30"/>
    <mergeCell ref="Q30:R30"/>
    <mergeCell ref="S30:T30"/>
    <mergeCell ref="U30:V30"/>
    <mergeCell ref="A31:L31"/>
    <mergeCell ref="M31:N31"/>
    <mergeCell ref="O31:P31"/>
    <mergeCell ref="Q31:R31"/>
    <mergeCell ref="S31:T31"/>
    <mergeCell ref="U31:V31"/>
  </mergeCells>
  <printOptions/>
  <pageMargins left="0.75" right="0.7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I10" sqref="I10:J10"/>
    </sheetView>
  </sheetViews>
  <sheetFormatPr defaultColWidth="9.140625" defaultRowHeight="12.75"/>
  <cols>
    <col min="6" max="6" width="2.7109375" style="0" customWidth="1"/>
    <col min="12" max="12" width="6.57421875" style="0" customWidth="1"/>
    <col min="14" max="14" width="1.7109375" style="0" customWidth="1"/>
    <col min="16" max="16" width="3.421875" style="0" customWidth="1"/>
  </cols>
  <sheetData>
    <row r="1" spans="1:5" ht="12.75">
      <c r="A1" s="111" t="s">
        <v>167</v>
      </c>
      <c r="B1" s="111"/>
      <c r="C1" s="111"/>
      <c r="D1" s="111"/>
      <c r="E1" s="111"/>
    </row>
    <row r="2" spans="1:4" ht="12.75">
      <c r="A2" s="94"/>
      <c r="B2" s="94"/>
      <c r="C2" s="1"/>
      <c r="D2" s="2"/>
    </row>
    <row r="3" spans="1:2" ht="12.75">
      <c r="A3" s="94"/>
      <c r="B3" s="94"/>
    </row>
    <row r="4" spans="1:2" ht="12.75">
      <c r="A4" s="94"/>
      <c r="B4" s="94"/>
    </row>
    <row r="5" spans="1:2" ht="12.75">
      <c r="A5" s="94"/>
      <c r="B5" s="94"/>
    </row>
    <row r="6" spans="1:16" s="6" customFormat="1" ht="18">
      <c r="A6" s="178" t="s">
        <v>78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</row>
    <row r="7" spans="1:16" ht="12.75">
      <c r="A7" s="105" t="s">
        <v>203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</row>
    <row r="8" spans="1:16" ht="12.75">
      <c r="A8" s="106" t="s">
        <v>0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</row>
    <row r="9" spans="1:16" ht="12.75">
      <c r="A9" s="176" t="s">
        <v>79</v>
      </c>
      <c r="B9" s="94"/>
      <c r="C9" s="94"/>
      <c r="D9" s="94"/>
      <c r="E9" s="94"/>
      <c r="F9" s="94"/>
      <c r="G9" s="177" t="s">
        <v>195</v>
      </c>
      <c r="H9" s="94"/>
      <c r="I9" s="177" t="s">
        <v>238</v>
      </c>
      <c r="J9" s="94"/>
      <c r="K9" s="177" t="s">
        <v>204</v>
      </c>
      <c r="L9" s="94"/>
      <c r="M9" s="176" t="s">
        <v>80</v>
      </c>
      <c r="N9" s="94"/>
      <c r="O9" s="176" t="s">
        <v>81</v>
      </c>
      <c r="P9" s="94"/>
    </row>
    <row r="10" spans="1:16" ht="12.75">
      <c r="A10" s="176" t="s">
        <v>0</v>
      </c>
      <c r="B10" s="94"/>
      <c r="C10" s="94"/>
      <c r="D10" s="94"/>
      <c r="E10" s="94"/>
      <c r="F10" s="94"/>
      <c r="G10" s="176" t="s">
        <v>5</v>
      </c>
      <c r="H10" s="94"/>
      <c r="I10" s="176" t="s">
        <v>6</v>
      </c>
      <c r="J10" s="94"/>
      <c r="K10" s="176" t="s">
        <v>7</v>
      </c>
      <c r="L10" s="94"/>
      <c r="M10" s="176" t="s">
        <v>8</v>
      </c>
      <c r="N10" s="94"/>
      <c r="O10" s="176" t="s">
        <v>9</v>
      </c>
      <c r="P10" s="94"/>
    </row>
    <row r="11" spans="1:16" ht="12.75">
      <c r="A11" s="169" t="s">
        <v>82</v>
      </c>
      <c r="B11" s="94"/>
      <c r="C11" s="94"/>
      <c r="D11" s="94"/>
      <c r="E11" s="94"/>
      <c r="F11" s="94"/>
      <c r="G11" s="170">
        <f>SUM(G12)</f>
        <v>209200.88</v>
      </c>
      <c r="H11" s="94"/>
      <c r="I11" s="170">
        <f>SUM(I12)</f>
        <v>467822</v>
      </c>
      <c r="J11" s="94"/>
      <c r="K11" s="170">
        <f>SUM(K12)</f>
        <v>235132.36</v>
      </c>
      <c r="L11" s="94"/>
      <c r="M11" s="170">
        <f>PRODUCT(K11/G11*100)</f>
        <v>112.39549279142611</v>
      </c>
      <c r="N11" s="98"/>
      <c r="O11" s="170">
        <f>PRODUCT(K11/I11*100)</f>
        <v>50.261073656219665</v>
      </c>
      <c r="P11" s="98"/>
    </row>
    <row r="12" spans="1:16" ht="12.75">
      <c r="A12" s="171" t="s">
        <v>83</v>
      </c>
      <c r="B12" s="172"/>
      <c r="C12" s="172"/>
      <c r="D12" s="172"/>
      <c r="E12" s="172"/>
      <c r="F12" s="172"/>
      <c r="G12" s="173">
        <f>SUM(G13)</f>
        <v>209200.88</v>
      </c>
      <c r="H12" s="172"/>
      <c r="I12" s="173">
        <f>SUM(I13)</f>
        <v>467822</v>
      </c>
      <c r="J12" s="172"/>
      <c r="K12" s="173">
        <f>SUM(K13)</f>
        <v>235132.36</v>
      </c>
      <c r="L12" s="172"/>
      <c r="M12" s="174">
        <f>PRODUCT(K12/G12*100)</f>
        <v>112.39549279142611</v>
      </c>
      <c r="N12" s="175"/>
      <c r="O12" s="174">
        <f>PRODUCT(K12/I12*100)</f>
        <v>50.261073656219665</v>
      </c>
      <c r="P12" s="175"/>
    </row>
    <row r="13" spans="1:16" ht="26.25" customHeight="1">
      <c r="A13" s="163" t="s">
        <v>84</v>
      </c>
      <c r="B13" s="164"/>
      <c r="C13" s="164"/>
      <c r="D13" s="164"/>
      <c r="E13" s="164"/>
      <c r="F13" s="164"/>
      <c r="G13" s="165">
        <v>209200.88</v>
      </c>
      <c r="H13" s="166"/>
      <c r="I13" s="165">
        <v>467822</v>
      </c>
      <c r="J13" s="166"/>
      <c r="K13" s="165">
        <v>235132.36</v>
      </c>
      <c r="L13" s="166"/>
      <c r="M13" s="167">
        <f>PRODUCT(K13/G13*100)</f>
        <v>112.39549279142611</v>
      </c>
      <c r="N13" s="168"/>
      <c r="O13" s="167">
        <f>PRODUCT(K13/I13*100)</f>
        <v>50.261073656219665</v>
      </c>
      <c r="P13" s="168"/>
    </row>
  </sheetData>
  <sheetProtection/>
  <mergeCells count="38">
    <mergeCell ref="A2:B2"/>
    <mergeCell ref="A3:B3"/>
    <mergeCell ref="A4:B4"/>
    <mergeCell ref="A5:B5"/>
    <mergeCell ref="A6:P6"/>
    <mergeCell ref="A7:P7"/>
    <mergeCell ref="A8:P8"/>
    <mergeCell ref="A9:F9"/>
    <mergeCell ref="G9:H9"/>
    <mergeCell ref="I9:J9"/>
    <mergeCell ref="K9:L9"/>
    <mergeCell ref="M9:N9"/>
    <mergeCell ref="O9:P9"/>
    <mergeCell ref="M11:N11"/>
    <mergeCell ref="O11:P11"/>
    <mergeCell ref="A10:F10"/>
    <mergeCell ref="G10:H10"/>
    <mergeCell ref="I10:J10"/>
    <mergeCell ref="K10:L10"/>
    <mergeCell ref="M10:N10"/>
    <mergeCell ref="O10:P10"/>
    <mergeCell ref="O13:P13"/>
    <mergeCell ref="A12:F12"/>
    <mergeCell ref="G12:H12"/>
    <mergeCell ref="I12:J12"/>
    <mergeCell ref="K12:L12"/>
    <mergeCell ref="M12:N12"/>
    <mergeCell ref="O12:P12"/>
    <mergeCell ref="A1:E1"/>
    <mergeCell ref="A13:F13"/>
    <mergeCell ref="G13:H13"/>
    <mergeCell ref="I13:J13"/>
    <mergeCell ref="K13:L13"/>
    <mergeCell ref="M13:N13"/>
    <mergeCell ref="A11:F11"/>
    <mergeCell ref="G11:H11"/>
    <mergeCell ref="I11:J11"/>
    <mergeCell ref="K11:L11"/>
  </mergeCells>
  <printOptions/>
  <pageMargins left="0.75" right="0.75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7"/>
  <sheetViews>
    <sheetView zoomScalePageLayoutView="0" workbookViewId="0" topLeftCell="A1">
      <selection activeCell="O10" sqref="O10:P10"/>
    </sheetView>
  </sheetViews>
  <sheetFormatPr defaultColWidth="9.140625" defaultRowHeight="12.75"/>
  <cols>
    <col min="2" max="2" width="6.8515625" style="0" customWidth="1"/>
    <col min="3" max="3" width="6.57421875" style="0" customWidth="1"/>
    <col min="6" max="6" width="6.28125" style="0" customWidth="1"/>
    <col min="7" max="7" width="4.57421875" style="0" customWidth="1"/>
    <col min="8" max="8" width="8.8515625" style="0" hidden="1" customWidth="1"/>
    <col min="9" max="9" width="3.28125" style="0" customWidth="1"/>
    <col min="10" max="10" width="2.00390625" style="0" customWidth="1"/>
    <col min="11" max="11" width="2.57421875" style="0" customWidth="1"/>
    <col min="12" max="12" width="2.7109375" style="0" customWidth="1"/>
    <col min="13" max="13" width="5.57421875" style="0" customWidth="1"/>
    <col min="14" max="14" width="8.421875" style="0" customWidth="1"/>
    <col min="15" max="15" width="6.00390625" style="0" customWidth="1"/>
    <col min="16" max="16" width="9.28125" style="0" customWidth="1"/>
    <col min="17" max="17" width="3.7109375" style="0" customWidth="1"/>
    <col min="19" max="19" width="3.7109375" style="0" customWidth="1"/>
    <col min="20" max="20" width="6.140625" style="0" customWidth="1"/>
    <col min="21" max="21" width="3.28125" style="0" customWidth="1"/>
    <col min="22" max="22" width="7.00390625" style="0" customWidth="1"/>
  </cols>
  <sheetData>
    <row r="1" spans="1:5" ht="12.75">
      <c r="A1" s="111" t="s">
        <v>167</v>
      </c>
      <c r="B1" s="111"/>
      <c r="C1" s="111"/>
      <c r="D1" s="111"/>
      <c r="E1" s="111"/>
    </row>
    <row r="2" spans="1:4" ht="12.75">
      <c r="A2" s="94"/>
      <c r="B2" s="94"/>
      <c r="C2" s="1"/>
      <c r="D2" s="2"/>
    </row>
    <row r="3" spans="1:2" ht="12.75">
      <c r="A3" s="94"/>
      <c r="B3" s="94"/>
    </row>
    <row r="4" spans="1:2" ht="12.75">
      <c r="A4" s="94"/>
      <c r="B4" s="94"/>
    </row>
    <row r="5" spans="1:2" ht="12.75">
      <c r="A5" s="94"/>
      <c r="B5" s="94"/>
    </row>
    <row r="6" spans="1:22" s="7" customFormat="1" ht="18">
      <c r="A6" s="188" t="s">
        <v>85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</row>
    <row r="7" spans="1:22" ht="12.75">
      <c r="A7" s="105" t="s">
        <v>203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</row>
    <row r="8" spans="1:22" ht="12.75">
      <c r="A8" s="106" t="s">
        <v>0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</row>
    <row r="9" spans="1:22" ht="12.75">
      <c r="A9" s="187" t="s">
        <v>86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108" t="s">
        <v>197</v>
      </c>
      <c r="N9" s="94"/>
      <c r="O9" s="108" t="s">
        <v>239</v>
      </c>
      <c r="P9" s="94"/>
      <c r="Q9" s="108" t="s">
        <v>208</v>
      </c>
      <c r="R9" s="94"/>
      <c r="S9" s="187" t="s">
        <v>80</v>
      </c>
      <c r="T9" s="94"/>
      <c r="U9" s="187" t="s">
        <v>81</v>
      </c>
      <c r="V9" s="94"/>
    </row>
    <row r="10" spans="1:22" ht="12.75">
      <c r="A10" s="186" t="s">
        <v>87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186" t="s">
        <v>5</v>
      </c>
      <c r="N10" s="94"/>
      <c r="O10" s="186" t="s">
        <v>6</v>
      </c>
      <c r="P10" s="94"/>
      <c r="Q10" s="186" t="s">
        <v>7</v>
      </c>
      <c r="R10" s="94"/>
      <c r="S10" s="186" t="s">
        <v>8</v>
      </c>
      <c r="T10" s="94"/>
      <c r="U10" s="186" t="s">
        <v>9</v>
      </c>
      <c r="V10" s="94"/>
    </row>
    <row r="11" spans="1:22" ht="12.75">
      <c r="A11" s="183" t="s">
        <v>18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184">
        <v>0</v>
      </c>
      <c r="N11" s="94"/>
      <c r="O11" s="184">
        <v>0</v>
      </c>
      <c r="P11" s="94"/>
      <c r="Q11" s="184">
        <v>0</v>
      </c>
      <c r="R11" s="94"/>
      <c r="S11" s="185">
        <v>0</v>
      </c>
      <c r="T11" s="94"/>
      <c r="U11" s="185">
        <v>0</v>
      </c>
      <c r="V11" s="94"/>
    </row>
    <row r="12" spans="1:22" ht="12.75">
      <c r="A12" s="183" t="s">
        <v>19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184">
        <v>0</v>
      </c>
      <c r="N12" s="94"/>
      <c r="O12" s="184">
        <v>0</v>
      </c>
      <c r="P12" s="94"/>
      <c r="Q12" s="184">
        <v>0</v>
      </c>
      <c r="R12" s="94"/>
      <c r="S12" s="185">
        <v>0</v>
      </c>
      <c r="T12" s="94"/>
      <c r="U12" s="185">
        <v>0</v>
      </c>
      <c r="V12" s="94"/>
    </row>
    <row r="13" spans="1:22" ht="12.75">
      <c r="A13" s="180" t="s">
        <v>88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181">
        <v>0</v>
      </c>
      <c r="N13" s="94"/>
      <c r="O13" s="181">
        <v>0</v>
      </c>
      <c r="P13" s="94"/>
      <c r="Q13" s="181">
        <v>0</v>
      </c>
      <c r="R13" s="94"/>
      <c r="S13" s="182">
        <v>0</v>
      </c>
      <c r="T13" s="94"/>
      <c r="U13" s="182">
        <v>0</v>
      </c>
      <c r="V13" s="94"/>
    </row>
    <row r="14" spans="1:22" ht="12.75">
      <c r="A14" s="183" t="s">
        <v>89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184">
        <v>0</v>
      </c>
      <c r="N14" s="94"/>
      <c r="O14" s="184">
        <v>0</v>
      </c>
      <c r="P14" s="94"/>
      <c r="Q14" s="184">
        <v>0</v>
      </c>
      <c r="R14" s="94"/>
      <c r="S14" s="185">
        <v>0</v>
      </c>
      <c r="T14" s="94"/>
      <c r="U14" s="185">
        <v>0</v>
      </c>
      <c r="V14" s="94"/>
    </row>
    <row r="15" spans="1:22" ht="12.75">
      <c r="A15" s="183" t="s">
        <v>90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184">
        <v>0</v>
      </c>
      <c r="N15" s="94"/>
      <c r="O15" s="184">
        <v>0</v>
      </c>
      <c r="P15" s="94"/>
      <c r="Q15" s="184">
        <v>0</v>
      </c>
      <c r="R15" s="94"/>
      <c r="S15" s="185">
        <v>0</v>
      </c>
      <c r="T15" s="94"/>
      <c r="U15" s="185">
        <v>0</v>
      </c>
      <c r="V15" s="94"/>
    </row>
    <row r="16" spans="1:22" ht="12.75">
      <c r="A16" s="183" t="s">
        <v>91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184">
        <v>0</v>
      </c>
      <c r="N16" s="94"/>
      <c r="O16" s="184">
        <v>0</v>
      </c>
      <c r="P16" s="94"/>
      <c r="Q16" s="184">
        <v>0</v>
      </c>
      <c r="R16" s="94"/>
      <c r="S16" s="185">
        <v>0</v>
      </c>
      <c r="T16" s="94"/>
      <c r="U16" s="185">
        <v>0</v>
      </c>
      <c r="V16" s="94"/>
    </row>
    <row r="17" spans="1:22" ht="12.75">
      <c r="A17" s="180" t="s">
        <v>92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181">
        <v>0</v>
      </c>
      <c r="N17" s="94"/>
      <c r="O17" s="181">
        <v>0</v>
      </c>
      <c r="P17" s="94"/>
      <c r="Q17" s="181">
        <v>0</v>
      </c>
      <c r="R17" s="94"/>
      <c r="S17" s="182">
        <v>0</v>
      </c>
      <c r="T17" s="94"/>
      <c r="U17" s="182">
        <v>0</v>
      </c>
      <c r="V17" s="94"/>
    </row>
  </sheetData>
  <sheetProtection/>
  <mergeCells count="62">
    <mergeCell ref="A2:B2"/>
    <mergeCell ref="A3:B3"/>
    <mergeCell ref="A4:B4"/>
    <mergeCell ref="A5:B5"/>
    <mergeCell ref="A6:V6"/>
    <mergeCell ref="A7:V7"/>
    <mergeCell ref="A8:V8"/>
    <mergeCell ref="A9:L9"/>
    <mergeCell ref="M9:N9"/>
    <mergeCell ref="O9:P9"/>
    <mergeCell ref="Q9:R9"/>
    <mergeCell ref="S9:T9"/>
    <mergeCell ref="U9:V9"/>
    <mergeCell ref="S11:T11"/>
    <mergeCell ref="U11:V11"/>
    <mergeCell ref="A10:L10"/>
    <mergeCell ref="M10:N10"/>
    <mergeCell ref="O10:P10"/>
    <mergeCell ref="Q10:R10"/>
    <mergeCell ref="S10:T10"/>
    <mergeCell ref="U10:V10"/>
    <mergeCell ref="U13:V13"/>
    <mergeCell ref="A12:L12"/>
    <mergeCell ref="M12:N12"/>
    <mergeCell ref="O12:P12"/>
    <mergeCell ref="Q12:R12"/>
    <mergeCell ref="S12:T12"/>
    <mergeCell ref="U12:V12"/>
    <mergeCell ref="A1:E1"/>
    <mergeCell ref="A13:L13"/>
    <mergeCell ref="M13:N13"/>
    <mergeCell ref="O13:P13"/>
    <mergeCell ref="Q13:R13"/>
    <mergeCell ref="S13:T13"/>
    <mergeCell ref="A11:L11"/>
    <mergeCell ref="M11:N11"/>
    <mergeCell ref="O11:P11"/>
    <mergeCell ref="Q11:R11"/>
    <mergeCell ref="A14:L14"/>
    <mergeCell ref="M14:N14"/>
    <mergeCell ref="O14:P14"/>
    <mergeCell ref="Q14:R14"/>
    <mergeCell ref="S14:T14"/>
    <mergeCell ref="U14:V14"/>
    <mergeCell ref="A15:L15"/>
    <mergeCell ref="M15:N15"/>
    <mergeCell ref="O15:P15"/>
    <mergeCell ref="Q15:R15"/>
    <mergeCell ref="S15:T15"/>
    <mergeCell ref="U15:V15"/>
    <mergeCell ref="A16:L16"/>
    <mergeCell ref="M16:N16"/>
    <mergeCell ref="O16:P16"/>
    <mergeCell ref="Q16:R16"/>
    <mergeCell ref="S16:T16"/>
    <mergeCell ref="U16:V16"/>
    <mergeCell ref="A17:L17"/>
    <mergeCell ref="M17:N17"/>
    <mergeCell ref="O17:P17"/>
    <mergeCell ref="Q17:R17"/>
    <mergeCell ref="S17:T17"/>
    <mergeCell ref="U17:V17"/>
  </mergeCells>
  <printOptions/>
  <pageMargins left="0.75" right="0.75" top="1" bottom="1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3"/>
  <sheetViews>
    <sheetView zoomScalePageLayoutView="0" workbookViewId="0" topLeftCell="A4">
      <selection activeCell="O13" sqref="O13"/>
    </sheetView>
  </sheetViews>
  <sheetFormatPr defaultColWidth="9.140625" defaultRowHeight="12.75"/>
  <cols>
    <col min="3" max="3" width="5.7109375" style="0" customWidth="1"/>
    <col min="4" max="4" width="7.28125" style="0" customWidth="1"/>
    <col min="5" max="5" width="3.7109375" style="0" customWidth="1"/>
    <col min="6" max="6" width="8.8515625" style="0" hidden="1" customWidth="1"/>
    <col min="7" max="7" width="4.140625" style="0" customWidth="1"/>
    <col min="8" max="8" width="4.421875" style="0" customWidth="1"/>
    <col min="9" max="9" width="3.28125" style="0" customWidth="1"/>
    <col min="10" max="10" width="4.28125" style="0" customWidth="1"/>
    <col min="11" max="11" width="3.140625" style="0" customWidth="1"/>
    <col min="12" max="12" width="2.7109375" style="0" customWidth="1"/>
    <col min="13" max="13" width="6.57421875" style="0" customWidth="1"/>
    <col min="14" max="14" width="6.8515625" style="0" customWidth="1"/>
    <col min="16" max="16" width="7.8515625" style="0" customWidth="1"/>
    <col min="18" max="18" width="5.7109375" style="0" customWidth="1"/>
    <col min="19" max="19" width="4.421875" style="0" customWidth="1"/>
    <col min="20" max="20" width="6.00390625" style="0" customWidth="1"/>
    <col min="21" max="21" width="4.421875" style="0" customWidth="1"/>
    <col min="22" max="22" width="5.7109375" style="0" customWidth="1"/>
  </cols>
  <sheetData>
    <row r="1" spans="1:8" ht="12.75">
      <c r="A1" s="202" t="s">
        <v>167</v>
      </c>
      <c r="B1" s="202"/>
      <c r="C1" s="202"/>
      <c r="D1" s="202"/>
      <c r="E1" s="202"/>
      <c r="F1" s="203"/>
      <c r="G1" s="203"/>
      <c r="H1" s="203"/>
    </row>
    <row r="2" spans="1:4" ht="12.75">
      <c r="A2" s="94"/>
      <c r="B2" s="94"/>
      <c r="C2" s="1"/>
      <c r="D2" s="2"/>
    </row>
    <row r="3" spans="1:2" ht="12.75">
      <c r="A3" s="94"/>
      <c r="B3" s="94"/>
    </row>
    <row r="4" spans="1:2" ht="12.75">
      <c r="A4" s="94"/>
      <c r="B4" s="94"/>
    </row>
    <row r="5" spans="1:2" ht="12.75">
      <c r="A5" s="94"/>
      <c r="B5" s="94"/>
    </row>
    <row r="6" spans="1:21" s="8" customFormat="1" ht="18">
      <c r="A6" s="200" t="s">
        <v>93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</row>
    <row r="7" spans="1:21" ht="12.75">
      <c r="A7" s="105" t="s">
        <v>203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</row>
    <row r="8" spans="1:21" ht="12.75">
      <c r="A8" s="106" t="s">
        <v>0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</row>
    <row r="14" spans="1:22" ht="12.75">
      <c r="A14" s="199" t="s">
        <v>1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133" t="s">
        <v>195</v>
      </c>
      <c r="N14" s="94"/>
      <c r="O14" s="133" t="s">
        <v>238</v>
      </c>
      <c r="P14" s="94"/>
      <c r="Q14" s="133" t="s">
        <v>204</v>
      </c>
      <c r="R14" s="94"/>
      <c r="S14" s="199" t="s">
        <v>2</v>
      </c>
      <c r="T14" s="94"/>
      <c r="U14" s="199" t="s">
        <v>3</v>
      </c>
      <c r="V14" s="94"/>
    </row>
    <row r="15" spans="1:22" ht="12.75">
      <c r="A15" s="199" t="s">
        <v>87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199" t="s">
        <v>5</v>
      </c>
      <c r="N15" s="94"/>
      <c r="O15" s="199" t="s">
        <v>6</v>
      </c>
      <c r="P15" s="94"/>
      <c r="Q15" s="199" t="s">
        <v>7</v>
      </c>
      <c r="R15" s="94"/>
      <c r="S15" s="199" t="s">
        <v>8</v>
      </c>
      <c r="T15" s="94"/>
      <c r="U15" s="199" t="s">
        <v>9</v>
      </c>
      <c r="V15" s="94"/>
    </row>
    <row r="16" spans="1:22" ht="12.75">
      <c r="A16" s="190" t="s">
        <v>94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191">
        <v>0</v>
      </c>
      <c r="N16" s="94"/>
      <c r="O16" s="191">
        <v>0</v>
      </c>
      <c r="P16" s="94"/>
      <c r="Q16" s="191">
        <v>0</v>
      </c>
      <c r="R16" s="94"/>
      <c r="S16" s="192">
        <v>0</v>
      </c>
      <c r="T16" s="94"/>
      <c r="U16" s="192">
        <v>0</v>
      </c>
      <c r="V16" s="94"/>
    </row>
    <row r="17" spans="1:22" ht="12.75">
      <c r="A17" s="196" t="s">
        <v>95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197">
        <v>0</v>
      </c>
      <c r="N17" s="94"/>
      <c r="O17" s="197">
        <v>0</v>
      </c>
      <c r="P17" s="94"/>
      <c r="Q17" s="197">
        <v>0</v>
      </c>
      <c r="R17" s="94"/>
      <c r="S17" s="198">
        <v>0</v>
      </c>
      <c r="T17" s="94"/>
      <c r="U17" s="198">
        <v>0</v>
      </c>
      <c r="V17" s="94"/>
    </row>
    <row r="18" spans="1:22" ht="12.75">
      <c r="A18" s="193" t="s">
        <v>96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194">
        <v>0</v>
      </c>
      <c r="N18" s="94"/>
      <c r="O18" s="194">
        <v>0</v>
      </c>
      <c r="P18" s="94"/>
      <c r="Q18" s="194">
        <v>0</v>
      </c>
      <c r="R18" s="94"/>
      <c r="S18" s="195">
        <v>0</v>
      </c>
      <c r="T18" s="94"/>
      <c r="U18" s="195">
        <v>0</v>
      </c>
      <c r="V18" s="94"/>
    </row>
    <row r="19" spans="1:22" ht="12.75">
      <c r="A19" s="190" t="s">
        <v>97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191">
        <v>0</v>
      </c>
      <c r="N19" s="94"/>
      <c r="O19" s="191">
        <v>0</v>
      </c>
      <c r="P19" s="94"/>
      <c r="Q19" s="191">
        <v>0</v>
      </c>
      <c r="R19" s="94"/>
      <c r="S19" s="192">
        <v>0</v>
      </c>
      <c r="T19" s="94"/>
      <c r="U19" s="192">
        <v>0</v>
      </c>
      <c r="V19" s="94"/>
    </row>
    <row r="20" spans="1:22" ht="12.75">
      <c r="A20" s="196" t="s">
        <v>98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197">
        <v>0</v>
      </c>
      <c r="N20" s="94"/>
      <c r="O20" s="197">
        <v>0</v>
      </c>
      <c r="P20" s="94"/>
      <c r="Q20" s="197">
        <v>0</v>
      </c>
      <c r="R20" s="94"/>
      <c r="S20" s="198">
        <v>0</v>
      </c>
      <c r="T20" s="94"/>
      <c r="U20" s="198">
        <v>0</v>
      </c>
      <c r="V20" s="94"/>
    </row>
    <row r="21" spans="1:22" ht="12.75">
      <c r="A21" s="193" t="s">
        <v>99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194">
        <v>0</v>
      </c>
      <c r="N21" s="94"/>
      <c r="O21" s="194">
        <v>0</v>
      </c>
      <c r="P21" s="94"/>
      <c r="Q21" s="194">
        <v>0</v>
      </c>
      <c r="R21" s="94"/>
      <c r="S21" s="195">
        <v>0</v>
      </c>
      <c r="T21" s="94"/>
      <c r="U21" s="195">
        <v>0</v>
      </c>
      <c r="V21" s="94"/>
    </row>
    <row r="22" spans="1:22" ht="12.75">
      <c r="A22" s="190" t="s">
        <v>88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191">
        <v>0</v>
      </c>
      <c r="N22" s="94"/>
      <c r="O22" s="191">
        <v>0</v>
      </c>
      <c r="P22" s="94"/>
      <c r="Q22" s="191">
        <v>0</v>
      </c>
      <c r="R22" s="94"/>
      <c r="S22" s="192">
        <v>0</v>
      </c>
      <c r="T22" s="94"/>
      <c r="U22" s="192">
        <v>0</v>
      </c>
      <c r="V22" s="94"/>
    </row>
    <row r="23" spans="1:22" ht="12.75">
      <c r="A23" s="190" t="s">
        <v>92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191">
        <v>0</v>
      </c>
      <c r="N23" s="94"/>
      <c r="O23" s="191">
        <v>0</v>
      </c>
      <c r="P23" s="94"/>
      <c r="Q23" s="191">
        <v>0</v>
      </c>
      <c r="R23" s="94"/>
      <c r="S23" s="192">
        <v>0</v>
      </c>
      <c r="T23" s="94"/>
      <c r="U23" s="192">
        <v>0</v>
      </c>
      <c r="V23" s="94"/>
    </row>
  </sheetData>
  <sheetProtection/>
  <mergeCells count="68">
    <mergeCell ref="A2:B2"/>
    <mergeCell ref="A3:B3"/>
    <mergeCell ref="A4:B4"/>
    <mergeCell ref="A5:B5"/>
    <mergeCell ref="A6:U6"/>
    <mergeCell ref="A1:H1"/>
    <mergeCell ref="A7:U7"/>
    <mergeCell ref="A8:U8"/>
    <mergeCell ref="A14:L14"/>
    <mergeCell ref="M14:N14"/>
    <mergeCell ref="O14:P14"/>
    <mergeCell ref="Q14:R14"/>
    <mergeCell ref="S14:T14"/>
    <mergeCell ref="U14:V14"/>
    <mergeCell ref="A15:L15"/>
    <mergeCell ref="M15:N15"/>
    <mergeCell ref="O15:P15"/>
    <mergeCell ref="Q15:R15"/>
    <mergeCell ref="S15:T15"/>
    <mergeCell ref="U15:V15"/>
    <mergeCell ref="A16:L16"/>
    <mergeCell ref="M16:N16"/>
    <mergeCell ref="O16:P16"/>
    <mergeCell ref="Q16:R16"/>
    <mergeCell ref="S16:T16"/>
    <mergeCell ref="U16:V16"/>
    <mergeCell ref="A17:L17"/>
    <mergeCell ref="M17:N17"/>
    <mergeCell ref="O17:P17"/>
    <mergeCell ref="Q17:R17"/>
    <mergeCell ref="S17:T17"/>
    <mergeCell ref="U17:V17"/>
    <mergeCell ref="A18:L18"/>
    <mergeCell ref="M18:N18"/>
    <mergeCell ref="O18:P18"/>
    <mergeCell ref="Q18:R18"/>
    <mergeCell ref="S18:T18"/>
    <mergeCell ref="U18:V18"/>
    <mergeCell ref="A19:L19"/>
    <mergeCell ref="M19:N19"/>
    <mergeCell ref="O19:P19"/>
    <mergeCell ref="Q19:R19"/>
    <mergeCell ref="S19:T19"/>
    <mergeCell ref="U19:V19"/>
    <mergeCell ref="A20:L20"/>
    <mergeCell ref="M20:N20"/>
    <mergeCell ref="O20:P20"/>
    <mergeCell ref="Q20:R20"/>
    <mergeCell ref="S20:T20"/>
    <mergeCell ref="U20:V20"/>
    <mergeCell ref="A21:L21"/>
    <mergeCell ref="M21:N21"/>
    <mergeCell ref="O21:P21"/>
    <mergeCell ref="Q21:R21"/>
    <mergeCell ref="S21:T21"/>
    <mergeCell ref="U21:V21"/>
    <mergeCell ref="A22:L22"/>
    <mergeCell ref="M22:N22"/>
    <mergeCell ref="O22:P22"/>
    <mergeCell ref="Q22:R22"/>
    <mergeCell ref="S22:T22"/>
    <mergeCell ref="U22:V22"/>
    <mergeCell ref="A23:L23"/>
    <mergeCell ref="M23:N23"/>
    <mergeCell ref="O23:P23"/>
    <mergeCell ref="Q23:R23"/>
    <mergeCell ref="S23:T23"/>
    <mergeCell ref="U23:V23"/>
  </mergeCells>
  <printOptions/>
  <pageMargins left="0.75" right="0.75" top="1" bottom="1" header="0.5" footer="0.5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46"/>
  <sheetViews>
    <sheetView tabSelected="1" zoomScalePageLayoutView="0" workbookViewId="0" topLeftCell="A1">
      <selection activeCell="O11" sqref="O11:P11"/>
    </sheetView>
  </sheetViews>
  <sheetFormatPr defaultColWidth="9.140625" defaultRowHeight="12.75"/>
  <cols>
    <col min="1" max="1" width="5.28125" style="0" customWidth="1"/>
    <col min="2" max="2" width="3.421875" style="0" customWidth="1"/>
    <col min="4" max="4" width="8.140625" style="0" customWidth="1"/>
    <col min="11" max="11" width="3.8515625" style="0" customWidth="1"/>
    <col min="12" max="12" width="4.7109375" style="0" customWidth="1"/>
    <col min="13" max="13" width="8.28125" style="0" customWidth="1"/>
    <col min="15" max="15" width="3.28125" style="0" customWidth="1"/>
    <col min="16" max="16" width="10.7109375" style="0" customWidth="1"/>
    <col min="17" max="17" width="3.421875" style="0" customWidth="1"/>
    <col min="18" max="18" width="6.421875" style="0" customWidth="1"/>
    <col min="22" max="22" width="10.140625" style="0" bestFit="1" customWidth="1"/>
  </cols>
  <sheetData>
    <row r="1" spans="1:6" ht="12.75">
      <c r="A1" s="293" t="s">
        <v>167</v>
      </c>
      <c r="B1" s="293"/>
      <c r="C1" s="293"/>
      <c r="D1" s="293"/>
      <c r="E1" s="293"/>
      <c r="F1" s="294"/>
    </row>
    <row r="2" spans="1:4" ht="12.75">
      <c r="A2" s="94"/>
      <c r="B2" s="94"/>
      <c r="C2" s="1"/>
      <c r="D2" s="2"/>
    </row>
    <row r="3" spans="1:2" ht="12.75">
      <c r="A3" s="94"/>
      <c r="B3" s="94"/>
    </row>
    <row r="4" spans="1:2" ht="12.75">
      <c r="A4" s="94"/>
      <c r="B4" s="94"/>
    </row>
    <row r="5" spans="1:2" ht="12.75">
      <c r="A5" s="94"/>
      <c r="B5" s="94"/>
    </row>
    <row r="6" spans="1:18" s="9" customFormat="1" ht="18">
      <c r="A6" s="295" t="s">
        <v>101</v>
      </c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</row>
    <row r="7" spans="1:18" ht="12.75">
      <c r="A7" s="105" t="s">
        <v>203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</row>
    <row r="8" spans="1:18" ht="12.75">
      <c r="A8" s="106" t="s">
        <v>0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</row>
    <row r="9" spans="1:18" ht="12.75" customHeight="1">
      <c r="A9" s="292" t="s">
        <v>0</v>
      </c>
      <c r="B9" s="286"/>
      <c r="C9" s="292" t="s">
        <v>102</v>
      </c>
      <c r="D9" s="286"/>
      <c r="E9" s="286"/>
      <c r="F9" s="286"/>
      <c r="G9" s="286"/>
      <c r="H9" s="286"/>
      <c r="I9" s="286"/>
      <c r="J9" s="286"/>
      <c r="K9" s="286"/>
      <c r="L9" s="286"/>
      <c r="M9" s="290" t="s">
        <v>0</v>
      </c>
      <c r="N9" s="291"/>
      <c r="O9" s="285" t="s">
        <v>0</v>
      </c>
      <c r="P9" s="286"/>
      <c r="Q9" s="285" t="s">
        <v>0</v>
      </c>
      <c r="R9" s="286"/>
    </row>
    <row r="10" spans="1:18" ht="12.75">
      <c r="A10" s="292" t="s">
        <v>0</v>
      </c>
      <c r="B10" s="286"/>
      <c r="C10" s="292" t="s">
        <v>103</v>
      </c>
      <c r="D10" s="286"/>
      <c r="E10" s="286"/>
      <c r="F10" s="286"/>
      <c r="G10" s="286"/>
      <c r="H10" s="286"/>
      <c r="I10" s="286"/>
      <c r="J10" s="286"/>
      <c r="K10" s="286"/>
      <c r="L10" s="286"/>
      <c r="M10" s="290" t="s">
        <v>0</v>
      </c>
      <c r="N10" s="291"/>
      <c r="O10" s="285" t="s">
        <v>0</v>
      </c>
      <c r="P10" s="286"/>
      <c r="Q10" s="285" t="s">
        <v>0</v>
      </c>
      <c r="R10" s="286"/>
    </row>
    <row r="11" spans="1:18" ht="12.75">
      <c r="A11" s="292"/>
      <c r="B11" s="286"/>
      <c r="C11" s="292" t="s">
        <v>104</v>
      </c>
      <c r="D11" s="286"/>
      <c r="E11" s="285" t="s">
        <v>105</v>
      </c>
      <c r="F11" s="286"/>
      <c r="G11" s="286"/>
      <c r="H11" s="286"/>
      <c r="I11" s="286"/>
      <c r="J11" s="286"/>
      <c r="K11" s="286"/>
      <c r="L11" s="286"/>
      <c r="M11" s="290" t="s">
        <v>239</v>
      </c>
      <c r="N11" s="291"/>
      <c r="O11" s="285" t="s">
        <v>208</v>
      </c>
      <c r="P11" s="286"/>
      <c r="Q11" s="285" t="s">
        <v>231</v>
      </c>
      <c r="R11" s="286"/>
    </row>
    <row r="12" spans="1:18" ht="12.75">
      <c r="A12" s="285" t="s">
        <v>0</v>
      </c>
      <c r="B12" s="286"/>
      <c r="C12" s="286"/>
      <c r="D12" s="286"/>
      <c r="E12" s="286"/>
      <c r="F12" s="286"/>
      <c r="G12" s="286"/>
      <c r="H12" s="286"/>
      <c r="I12" s="286"/>
      <c r="J12" s="286"/>
      <c r="K12" s="286"/>
      <c r="L12" s="286"/>
      <c r="M12" s="285">
        <v>1</v>
      </c>
      <c r="N12" s="286"/>
      <c r="O12" s="285">
        <v>2</v>
      </c>
      <c r="P12" s="286"/>
      <c r="Q12" s="285">
        <v>3</v>
      </c>
      <c r="R12" s="286"/>
    </row>
    <row r="13" spans="1:18" ht="12.75">
      <c r="A13" s="287" t="s">
        <v>0</v>
      </c>
      <c r="B13" s="288"/>
      <c r="C13" s="287" t="s">
        <v>100</v>
      </c>
      <c r="D13" s="288"/>
      <c r="E13" s="288"/>
      <c r="F13" s="288"/>
      <c r="G13" s="288"/>
      <c r="H13" s="288"/>
      <c r="I13" s="288"/>
      <c r="J13" s="288"/>
      <c r="K13" s="288"/>
      <c r="L13" s="288"/>
      <c r="M13" s="150">
        <f>SUM(M15+M128)</f>
        <v>467822</v>
      </c>
      <c r="N13" s="288"/>
      <c r="O13" s="150">
        <f>SUM(O15+O128)</f>
        <v>235132.36000000002</v>
      </c>
      <c r="P13" s="288"/>
      <c r="Q13" s="150">
        <f aca="true" t="shared" si="0" ref="Q13:Q34">PRODUCT(O13/M13*100)</f>
        <v>50.26107365621968</v>
      </c>
      <c r="R13" s="289"/>
    </row>
    <row r="14" spans="1:18" ht="25.5" customHeight="1">
      <c r="A14" s="262" t="s">
        <v>0</v>
      </c>
      <c r="B14" s="277"/>
      <c r="C14" s="224" t="s">
        <v>232</v>
      </c>
      <c r="D14" s="281"/>
      <c r="E14" s="281"/>
      <c r="F14" s="281"/>
      <c r="G14" s="281"/>
      <c r="H14" s="281"/>
      <c r="I14" s="281"/>
      <c r="J14" s="281"/>
      <c r="K14" s="281"/>
      <c r="L14" s="281"/>
      <c r="M14" s="264">
        <f>SUM(M15)</f>
        <v>63377</v>
      </c>
      <c r="N14" s="277"/>
      <c r="O14" s="264">
        <f>SUM(O15)</f>
        <v>35050.34</v>
      </c>
      <c r="P14" s="277"/>
      <c r="Q14" s="264">
        <f t="shared" si="0"/>
        <v>55.304511100241406</v>
      </c>
      <c r="R14" s="264"/>
    </row>
    <row r="15" spans="1:18" ht="12.75">
      <c r="A15" s="282" t="s">
        <v>0</v>
      </c>
      <c r="B15" s="283"/>
      <c r="C15" s="282" t="s">
        <v>233</v>
      </c>
      <c r="D15" s="283"/>
      <c r="E15" s="283"/>
      <c r="F15" s="283"/>
      <c r="G15" s="283"/>
      <c r="H15" s="283"/>
      <c r="I15" s="283"/>
      <c r="J15" s="283"/>
      <c r="K15" s="283"/>
      <c r="L15" s="283"/>
      <c r="M15" s="284">
        <f>SUM(M21)</f>
        <v>63377</v>
      </c>
      <c r="N15" s="283"/>
      <c r="O15" s="284">
        <f>SUM(O21)</f>
        <v>35050.34</v>
      </c>
      <c r="P15" s="283"/>
      <c r="Q15" s="284">
        <f t="shared" si="0"/>
        <v>55.304511100241406</v>
      </c>
      <c r="R15" s="284"/>
    </row>
    <row r="16" spans="1:22" ht="12.75">
      <c r="A16" s="65"/>
      <c r="B16" s="66"/>
      <c r="C16" s="214" t="s">
        <v>237</v>
      </c>
      <c r="D16" s="215"/>
      <c r="E16" s="215"/>
      <c r="F16" s="215"/>
      <c r="G16" s="215"/>
      <c r="H16" s="215"/>
      <c r="I16" s="215"/>
      <c r="J16" s="215"/>
      <c r="K16" s="215"/>
      <c r="L16" s="215"/>
      <c r="M16" s="216">
        <f>SUM(M83+M87)</f>
        <v>3614</v>
      </c>
      <c r="N16" s="216"/>
      <c r="O16" s="216">
        <f>SUM(O83+P87)</f>
        <v>2950.95</v>
      </c>
      <c r="P16" s="216"/>
      <c r="Q16" s="216">
        <f>PRODUCT(O16/M16*100)</f>
        <v>81.65329275041505</v>
      </c>
      <c r="R16" s="216"/>
      <c r="V16" s="37"/>
    </row>
    <row r="17" spans="1:18" ht="12.75">
      <c r="A17" s="278" t="s">
        <v>0</v>
      </c>
      <c r="B17" s="279"/>
      <c r="C17" s="278" t="s">
        <v>202</v>
      </c>
      <c r="D17" s="280"/>
      <c r="E17" s="280"/>
      <c r="F17" s="280"/>
      <c r="G17" s="280"/>
      <c r="H17" s="280"/>
      <c r="I17" s="280"/>
      <c r="J17" s="280"/>
      <c r="K17" s="280"/>
      <c r="L17" s="280"/>
      <c r="M17" s="217">
        <f>SUM(M23+M44)</f>
        <v>12874</v>
      </c>
      <c r="N17" s="217"/>
      <c r="O17" s="217">
        <f>SUM(O23+O44)</f>
        <v>9348.869999999999</v>
      </c>
      <c r="P17" s="280"/>
      <c r="Q17" s="216">
        <f t="shared" si="0"/>
        <v>72.61822277458442</v>
      </c>
      <c r="R17" s="216"/>
    </row>
    <row r="18" spans="1:18" ht="12.75">
      <c r="A18" s="278" t="s">
        <v>0</v>
      </c>
      <c r="B18" s="278"/>
      <c r="C18" s="278" t="s">
        <v>177</v>
      </c>
      <c r="D18" s="278"/>
      <c r="E18" s="278"/>
      <c r="F18" s="278"/>
      <c r="G18" s="278"/>
      <c r="H18" s="278"/>
      <c r="I18" s="278"/>
      <c r="J18" s="278"/>
      <c r="K18" s="278"/>
      <c r="L18" s="278"/>
      <c r="M18" s="217">
        <f>SUM(M52+N94)</f>
        <v>45130</v>
      </c>
      <c r="N18" s="217"/>
      <c r="O18" s="217">
        <f>SUM(O51+P94)</f>
        <v>21200.519999999997</v>
      </c>
      <c r="P18" s="217"/>
      <c r="Q18" s="216">
        <f t="shared" si="0"/>
        <v>46.976556614225565</v>
      </c>
      <c r="R18" s="216"/>
    </row>
    <row r="19" spans="1:18" ht="12.75">
      <c r="A19" s="278" t="s">
        <v>0</v>
      </c>
      <c r="B19" s="278"/>
      <c r="C19" s="278" t="s">
        <v>201</v>
      </c>
      <c r="D19" s="278"/>
      <c r="E19" s="278"/>
      <c r="F19" s="278"/>
      <c r="G19" s="278"/>
      <c r="H19" s="278"/>
      <c r="I19" s="278"/>
      <c r="J19" s="278"/>
      <c r="K19" s="278"/>
      <c r="L19" s="278"/>
      <c r="M19" s="217">
        <f>SUM(N123+M131)</f>
        <v>404704</v>
      </c>
      <c r="N19" s="217"/>
      <c r="O19" s="217">
        <f>SUM(P108+P123+O131)</f>
        <v>201082.02000000002</v>
      </c>
      <c r="P19" s="217"/>
      <c r="Q19" s="216">
        <f t="shared" si="0"/>
        <v>49.68619534276904</v>
      </c>
      <c r="R19" s="216"/>
    </row>
    <row r="20" spans="1:18" ht="12.75">
      <c r="A20" s="67"/>
      <c r="B20" s="67"/>
      <c r="C20" s="67" t="s">
        <v>206</v>
      </c>
      <c r="D20" s="67"/>
      <c r="E20" s="67"/>
      <c r="F20" s="67"/>
      <c r="G20" s="67"/>
      <c r="H20" s="67"/>
      <c r="I20" s="67"/>
      <c r="J20" s="67"/>
      <c r="K20" s="67"/>
      <c r="L20" s="67"/>
      <c r="M20" s="217">
        <v>1000</v>
      </c>
      <c r="N20" s="218"/>
      <c r="O20" s="217">
        <v>550</v>
      </c>
      <c r="P20" s="218"/>
      <c r="Q20" s="216">
        <f>PRODUCT(O20/M20*100)</f>
        <v>55.00000000000001</v>
      </c>
      <c r="R20" s="218"/>
    </row>
    <row r="21" spans="1:18" ht="12.75">
      <c r="A21" s="262" t="s">
        <v>182</v>
      </c>
      <c r="B21" s="277"/>
      <c r="C21" s="262">
        <v>1007</v>
      </c>
      <c r="D21" s="277"/>
      <c r="E21" s="262" t="s">
        <v>179</v>
      </c>
      <c r="F21" s="277"/>
      <c r="G21" s="277"/>
      <c r="H21" s="277"/>
      <c r="I21" s="277"/>
      <c r="J21" s="277"/>
      <c r="K21" s="277"/>
      <c r="L21" s="277"/>
      <c r="M21" s="264">
        <f>SUM(M22+M43+M50+M86+N122)</f>
        <v>63377</v>
      </c>
      <c r="N21" s="277"/>
      <c r="O21" s="264">
        <f>SUM(O22+O43+O50+O86+P122)</f>
        <v>35050.34</v>
      </c>
      <c r="P21" s="277"/>
      <c r="Q21" s="264">
        <f t="shared" si="0"/>
        <v>55.304511100241406</v>
      </c>
      <c r="R21" s="264"/>
    </row>
    <row r="22" spans="1:18" ht="12.75">
      <c r="A22" s="254" t="s">
        <v>183</v>
      </c>
      <c r="B22" s="276"/>
      <c r="C22" s="254" t="s">
        <v>180</v>
      </c>
      <c r="D22" s="276"/>
      <c r="E22" s="254" t="s">
        <v>181</v>
      </c>
      <c r="F22" s="276"/>
      <c r="G22" s="276"/>
      <c r="H22" s="276"/>
      <c r="I22" s="276"/>
      <c r="J22" s="276"/>
      <c r="K22" s="276"/>
      <c r="L22" s="276"/>
      <c r="M22" s="250">
        <f>SUM(M23)</f>
        <v>11679</v>
      </c>
      <c r="N22" s="276"/>
      <c r="O22" s="250">
        <f>SUM(O23)</f>
        <v>8155.3099999999995</v>
      </c>
      <c r="P22" s="276"/>
      <c r="Q22" s="250">
        <f t="shared" si="0"/>
        <v>69.82883808545252</v>
      </c>
      <c r="R22" s="250"/>
    </row>
    <row r="23" spans="1:18" ht="12.75">
      <c r="A23" s="256"/>
      <c r="B23" s="267"/>
      <c r="C23" s="256" t="s">
        <v>185</v>
      </c>
      <c r="D23" s="267"/>
      <c r="E23" s="267"/>
      <c r="F23" s="267"/>
      <c r="G23" s="267"/>
      <c r="H23" s="267"/>
      <c r="I23" s="267"/>
      <c r="J23" s="267"/>
      <c r="K23" s="267"/>
      <c r="L23" s="267"/>
      <c r="M23" s="268">
        <f>SUM(M24)</f>
        <v>11679</v>
      </c>
      <c r="N23" s="267"/>
      <c r="O23" s="268">
        <f>SUM(O24)</f>
        <v>8155.3099999999995</v>
      </c>
      <c r="P23" s="267"/>
      <c r="Q23" s="268">
        <f t="shared" si="0"/>
        <v>69.82883808545252</v>
      </c>
      <c r="R23" s="268"/>
    </row>
    <row r="24" spans="1:18" ht="12.75">
      <c r="A24" s="256" t="s">
        <v>0</v>
      </c>
      <c r="B24" s="267"/>
      <c r="C24" s="256" t="s">
        <v>184</v>
      </c>
      <c r="D24" s="267"/>
      <c r="E24" s="267"/>
      <c r="F24" s="267"/>
      <c r="G24" s="267"/>
      <c r="H24" s="267"/>
      <c r="I24" s="267"/>
      <c r="J24" s="267"/>
      <c r="K24" s="267"/>
      <c r="L24" s="267"/>
      <c r="M24" s="268">
        <f>SUM(M25)</f>
        <v>11679</v>
      </c>
      <c r="N24" s="267"/>
      <c r="O24" s="268">
        <f>SUM(O25)</f>
        <v>8155.3099999999995</v>
      </c>
      <c r="P24" s="267"/>
      <c r="Q24" s="268">
        <f t="shared" si="0"/>
        <v>69.82883808545252</v>
      </c>
      <c r="R24" s="268"/>
    </row>
    <row r="25" spans="1:18" ht="12.75">
      <c r="A25" s="232"/>
      <c r="B25" s="234"/>
      <c r="C25" s="208">
        <v>3</v>
      </c>
      <c r="D25" s="117"/>
      <c r="E25" s="208" t="s">
        <v>186</v>
      </c>
      <c r="F25" s="117"/>
      <c r="G25" s="117"/>
      <c r="H25" s="117"/>
      <c r="I25" s="117"/>
      <c r="J25" s="117"/>
      <c r="K25" s="117"/>
      <c r="L25" s="117"/>
      <c r="M25" s="103">
        <f>SUM(M26)</f>
        <v>11679</v>
      </c>
      <c r="N25" s="117"/>
      <c r="O25" s="103">
        <f>SUM(O26)</f>
        <v>8155.3099999999995</v>
      </c>
      <c r="P25" s="117"/>
      <c r="Q25" s="103">
        <f t="shared" si="0"/>
        <v>69.82883808545252</v>
      </c>
      <c r="R25" s="103"/>
    </row>
    <row r="26" spans="1:18" ht="12.75">
      <c r="A26" s="232"/>
      <c r="B26" s="233"/>
      <c r="C26" s="208">
        <v>32</v>
      </c>
      <c r="D26" s="117"/>
      <c r="E26" s="208" t="s">
        <v>187</v>
      </c>
      <c r="F26" s="117"/>
      <c r="G26" s="117"/>
      <c r="H26" s="117"/>
      <c r="I26" s="117"/>
      <c r="J26" s="117"/>
      <c r="K26" s="117"/>
      <c r="L26" s="117"/>
      <c r="M26" s="103">
        <f>SUM(M27+M30+M34+M40)</f>
        <v>11679</v>
      </c>
      <c r="N26" s="117"/>
      <c r="O26" s="103">
        <f>SUM(O27+O30+O34+O40)</f>
        <v>8155.3099999999995</v>
      </c>
      <c r="P26" s="117"/>
      <c r="Q26" s="103">
        <f t="shared" si="0"/>
        <v>69.82883808545252</v>
      </c>
      <c r="R26" s="103"/>
    </row>
    <row r="27" spans="1:18" ht="12.75">
      <c r="A27" s="56"/>
      <c r="B27" s="58"/>
      <c r="C27" s="208">
        <v>321</v>
      </c>
      <c r="D27" s="117"/>
      <c r="E27" s="208" t="s">
        <v>124</v>
      </c>
      <c r="F27" s="117"/>
      <c r="G27" s="117"/>
      <c r="H27" s="117"/>
      <c r="I27" s="117"/>
      <c r="J27" s="117"/>
      <c r="K27" s="117"/>
      <c r="L27" s="117"/>
      <c r="M27" s="103">
        <f>SUM(M28:N29)</f>
        <v>535</v>
      </c>
      <c r="N27" s="117"/>
      <c r="O27" s="103">
        <f>SUM(O28:P29)</f>
        <v>472.18</v>
      </c>
      <c r="P27" s="117"/>
      <c r="Q27" s="103">
        <f t="shared" si="0"/>
        <v>88.25794392523365</v>
      </c>
      <c r="R27" s="103"/>
    </row>
    <row r="28" spans="1:18" ht="12.75">
      <c r="A28" s="208" t="s">
        <v>0</v>
      </c>
      <c r="B28" s="115"/>
      <c r="C28" s="213" t="s">
        <v>123</v>
      </c>
      <c r="D28" s="115"/>
      <c r="E28" s="213" t="s">
        <v>124</v>
      </c>
      <c r="F28" s="115"/>
      <c r="G28" s="115"/>
      <c r="H28" s="115"/>
      <c r="I28" s="115"/>
      <c r="J28" s="115"/>
      <c r="K28" s="115"/>
      <c r="L28" s="115"/>
      <c r="M28" s="112">
        <v>535</v>
      </c>
      <c r="N28" s="115"/>
      <c r="O28" s="112">
        <v>472.18</v>
      </c>
      <c r="P28" s="115"/>
      <c r="Q28" s="112">
        <f t="shared" si="0"/>
        <v>88.25794392523365</v>
      </c>
      <c r="R28" s="112"/>
    </row>
    <row r="29" spans="1:18" ht="12.75">
      <c r="A29" s="213" t="s">
        <v>0</v>
      </c>
      <c r="B29" s="115"/>
      <c r="C29" s="213" t="s">
        <v>148</v>
      </c>
      <c r="D29" s="115"/>
      <c r="E29" s="213" t="s">
        <v>149</v>
      </c>
      <c r="F29" s="115"/>
      <c r="G29" s="115"/>
      <c r="H29" s="115"/>
      <c r="I29" s="115"/>
      <c r="J29" s="115"/>
      <c r="K29" s="115"/>
      <c r="L29" s="115"/>
      <c r="M29" s="112">
        <v>0</v>
      </c>
      <c r="N29" s="115"/>
      <c r="O29" s="112">
        <v>0</v>
      </c>
      <c r="P29" s="115"/>
      <c r="Q29" s="112">
        <v>0</v>
      </c>
      <c r="R29" s="112"/>
    </row>
    <row r="30" spans="1:18" ht="12.75">
      <c r="A30" s="213" t="s">
        <v>0</v>
      </c>
      <c r="B30" s="115"/>
      <c r="C30" s="208" t="s">
        <v>131</v>
      </c>
      <c r="D30" s="208"/>
      <c r="E30" s="208" t="s">
        <v>132</v>
      </c>
      <c r="F30" s="208"/>
      <c r="G30" s="208"/>
      <c r="H30" s="208"/>
      <c r="I30" s="208"/>
      <c r="J30" s="208"/>
      <c r="K30" s="208"/>
      <c r="L30" s="208"/>
      <c r="M30" s="103">
        <f>SUM(M31:N33)</f>
        <v>4308</v>
      </c>
      <c r="N30" s="117"/>
      <c r="O30" s="103">
        <f>SUM(O31:P33)</f>
        <v>3158.58</v>
      </c>
      <c r="P30" s="117"/>
      <c r="Q30" s="103">
        <f t="shared" si="0"/>
        <v>73.31894150417827</v>
      </c>
      <c r="R30" s="103"/>
    </row>
    <row r="31" spans="1:18" ht="12.75">
      <c r="A31" s="213" t="s">
        <v>0</v>
      </c>
      <c r="B31" s="115"/>
      <c r="C31" s="213" t="s">
        <v>150</v>
      </c>
      <c r="D31" s="213"/>
      <c r="E31" s="213" t="s">
        <v>151</v>
      </c>
      <c r="F31" s="213"/>
      <c r="G31" s="213"/>
      <c r="H31" s="213"/>
      <c r="I31" s="213"/>
      <c r="J31" s="213"/>
      <c r="K31" s="213"/>
      <c r="L31" s="213"/>
      <c r="M31" s="112">
        <v>3252</v>
      </c>
      <c r="N31" s="115"/>
      <c r="O31" s="112">
        <v>2328.7</v>
      </c>
      <c r="P31" s="115"/>
      <c r="Q31" s="112">
        <f t="shared" si="0"/>
        <v>71.60824108241081</v>
      </c>
      <c r="R31" s="112"/>
    </row>
    <row r="32" spans="1:18" ht="12.75">
      <c r="A32" s="59"/>
      <c r="B32" s="41"/>
      <c r="C32" s="213" t="s">
        <v>135</v>
      </c>
      <c r="D32" s="115"/>
      <c r="E32" s="213" t="s">
        <v>136</v>
      </c>
      <c r="F32" s="115"/>
      <c r="G32" s="115"/>
      <c r="H32" s="115"/>
      <c r="I32" s="115"/>
      <c r="J32" s="115"/>
      <c r="K32" s="115"/>
      <c r="L32" s="115"/>
      <c r="M32" s="226">
        <v>1056</v>
      </c>
      <c r="N32" s="226"/>
      <c r="O32" s="112">
        <v>829.88</v>
      </c>
      <c r="P32" s="120"/>
      <c r="Q32" s="112">
        <f t="shared" si="0"/>
        <v>78.58712121212122</v>
      </c>
      <c r="R32" s="112"/>
    </row>
    <row r="33" spans="1:18" ht="12.75">
      <c r="A33" s="213" t="s">
        <v>0</v>
      </c>
      <c r="B33" s="213"/>
      <c r="C33" s="213" t="s">
        <v>152</v>
      </c>
      <c r="D33" s="115"/>
      <c r="E33" s="213" t="s">
        <v>153</v>
      </c>
      <c r="F33" s="115"/>
      <c r="G33" s="115"/>
      <c r="H33" s="115"/>
      <c r="I33" s="115"/>
      <c r="J33" s="115"/>
      <c r="K33" s="115"/>
      <c r="L33" s="115"/>
      <c r="M33" s="112">
        <v>0</v>
      </c>
      <c r="N33" s="112"/>
      <c r="O33" s="112">
        <v>0</v>
      </c>
      <c r="P33" s="112"/>
      <c r="Q33" s="112">
        <v>0</v>
      </c>
      <c r="R33" s="112"/>
    </row>
    <row r="34" spans="1:18" ht="12.75">
      <c r="A34" s="213" t="s">
        <v>0</v>
      </c>
      <c r="B34" s="213"/>
      <c r="C34" s="208" t="s">
        <v>106</v>
      </c>
      <c r="D34" s="115"/>
      <c r="E34" s="208" t="s">
        <v>107</v>
      </c>
      <c r="F34" s="115"/>
      <c r="G34" s="115"/>
      <c r="H34" s="115"/>
      <c r="I34" s="115"/>
      <c r="J34" s="115"/>
      <c r="K34" s="115"/>
      <c r="L34" s="115"/>
      <c r="M34" s="103">
        <f>SUM(M35:N39)</f>
        <v>6066</v>
      </c>
      <c r="N34" s="103"/>
      <c r="O34" s="103">
        <f>SUM(O35:P39)</f>
        <v>4164.55</v>
      </c>
      <c r="P34" s="103"/>
      <c r="Q34" s="103">
        <f t="shared" si="0"/>
        <v>68.65397296406199</v>
      </c>
      <c r="R34" s="103"/>
    </row>
    <row r="35" spans="1:18" ht="12.75">
      <c r="A35" s="208" t="s">
        <v>0</v>
      </c>
      <c r="B35" s="208"/>
      <c r="C35" s="213" t="s">
        <v>154</v>
      </c>
      <c r="D35" s="115"/>
      <c r="E35" s="213" t="s">
        <v>155</v>
      </c>
      <c r="F35" s="115"/>
      <c r="G35" s="115"/>
      <c r="H35" s="115"/>
      <c r="I35" s="115"/>
      <c r="J35" s="115"/>
      <c r="K35" s="115"/>
      <c r="L35" s="115"/>
      <c r="M35" s="112">
        <v>1075</v>
      </c>
      <c r="N35" s="112"/>
      <c r="O35" s="112">
        <v>598.03</v>
      </c>
      <c r="P35" s="112"/>
      <c r="Q35" s="112">
        <f aca="true" t="shared" si="1" ref="Q35:Q42">PRODUCT(O35/M35*100)</f>
        <v>55.630697674418606</v>
      </c>
      <c r="R35" s="112"/>
    </row>
    <row r="36" spans="1:18" ht="12.75">
      <c r="A36" s="213" t="s">
        <v>0</v>
      </c>
      <c r="B36" s="213"/>
      <c r="C36" s="213" t="s">
        <v>137</v>
      </c>
      <c r="D36" s="115"/>
      <c r="E36" s="213" t="s">
        <v>138</v>
      </c>
      <c r="F36" s="115"/>
      <c r="G36" s="115"/>
      <c r="H36" s="115"/>
      <c r="I36" s="115"/>
      <c r="J36" s="115"/>
      <c r="K36" s="115"/>
      <c r="L36" s="115"/>
      <c r="M36" s="112">
        <v>398</v>
      </c>
      <c r="N36" s="112"/>
      <c r="O36" s="112">
        <v>199.08</v>
      </c>
      <c r="P36" s="112"/>
      <c r="Q36" s="112">
        <f t="shared" si="1"/>
        <v>50.02010050251256</v>
      </c>
      <c r="R36" s="112"/>
    </row>
    <row r="37" spans="1:18" ht="12.75">
      <c r="A37" s="232"/>
      <c r="B37" s="232"/>
      <c r="C37" s="213" t="s">
        <v>139</v>
      </c>
      <c r="D37" s="115"/>
      <c r="E37" s="213" t="s">
        <v>140</v>
      </c>
      <c r="F37" s="115"/>
      <c r="G37" s="115"/>
      <c r="H37" s="115"/>
      <c r="I37" s="115"/>
      <c r="J37" s="115"/>
      <c r="K37" s="115"/>
      <c r="L37" s="115"/>
      <c r="M37" s="112">
        <v>1919</v>
      </c>
      <c r="N37" s="112"/>
      <c r="O37" s="112">
        <v>1154.74</v>
      </c>
      <c r="P37" s="112"/>
      <c r="Q37" s="112">
        <f t="shared" si="1"/>
        <v>60.17404898384575</v>
      </c>
      <c r="R37" s="112"/>
    </row>
    <row r="38" spans="1:18" ht="12.75">
      <c r="A38" s="213" t="s">
        <v>0</v>
      </c>
      <c r="B38" s="115"/>
      <c r="C38" s="213" t="s">
        <v>156</v>
      </c>
      <c r="D38" s="115"/>
      <c r="E38" s="213" t="s">
        <v>157</v>
      </c>
      <c r="F38" s="115"/>
      <c r="G38" s="115"/>
      <c r="H38" s="115"/>
      <c r="I38" s="115"/>
      <c r="J38" s="115"/>
      <c r="K38" s="115"/>
      <c r="L38" s="115"/>
      <c r="M38" s="112">
        <v>2342</v>
      </c>
      <c r="N38" s="115"/>
      <c r="O38" s="112">
        <v>1889.86</v>
      </c>
      <c r="P38" s="115"/>
      <c r="Q38" s="112">
        <f t="shared" si="1"/>
        <v>80.69427839453458</v>
      </c>
      <c r="R38" s="112"/>
    </row>
    <row r="39" spans="1:18" ht="12.75">
      <c r="A39" s="208" t="s">
        <v>0</v>
      </c>
      <c r="B39" s="115"/>
      <c r="C39" s="213" t="s">
        <v>158</v>
      </c>
      <c r="D39" s="115"/>
      <c r="E39" s="213" t="s">
        <v>159</v>
      </c>
      <c r="F39" s="115"/>
      <c r="G39" s="115"/>
      <c r="H39" s="115"/>
      <c r="I39" s="115"/>
      <c r="J39" s="115"/>
      <c r="K39" s="115"/>
      <c r="L39" s="115"/>
      <c r="M39" s="112">
        <v>332</v>
      </c>
      <c r="N39" s="115"/>
      <c r="O39" s="112">
        <v>322.84</v>
      </c>
      <c r="P39" s="115"/>
      <c r="Q39" s="112">
        <f t="shared" si="1"/>
        <v>97.24096385542168</v>
      </c>
      <c r="R39" s="112"/>
    </row>
    <row r="40" spans="1:18" ht="12.75">
      <c r="A40" s="213" t="s">
        <v>0</v>
      </c>
      <c r="B40" s="115"/>
      <c r="C40" s="208" t="s">
        <v>110</v>
      </c>
      <c r="D40" s="115"/>
      <c r="E40" s="208" t="s">
        <v>111</v>
      </c>
      <c r="F40" s="115"/>
      <c r="G40" s="115"/>
      <c r="H40" s="115"/>
      <c r="I40" s="115"/>
      <c r="J40" s="115"/>
      <c r="K40" s="115"/>
      <c r="L40" s="115"/>
      <c r="M40" s="103">
        <f>SUM(M41:N42)</f>
        <v>770</v>
      </c>
      <c r="N40" s="117"/>
      <c r="O40" s="103">
        <f>SUM(O41:P42)</f>
        <v>360</v>
      </c>
      <c r="P40" s="117"/>
      <c r="Q40" s="103">
        <f t="shared" si="1"/>
        <v>46.75324675324675</v>
      </c>
      <c r="R40" s="103"/>
    </row>
    <row r="41" spans="1:18" ht="12.75">
      <c r="A41" s="213" t="s">
        <v>0</v>
      </c>
      <c r="B41" s="115"/>
      <c r="C41" s="213" t="s">
        <v>127</v>
      </c>
      <c r="D41" s="115"/>
      <c r="E41" s="213" t="s">
        <v>128</v>
      </c>
      <c r="F41" s="115"/>
      <c r="G41" s="115"/>
      <c r="H41" s="115"/>
      <c r="I41" s="115"/>
      <c r="J41" s="115"/>
      <c r="K41" s="115"/>
      <c r="L41" s="115"/>
      <c r="M41" s="112">
        <v>637</v>
      </c>
      <c r="N41" s="115"/>
      <c r="O41" s="112">
        <v>360</v>
      </c>
      <c r="P41" s="115"/>
      <c r="Q41" s="112">
        <f t="shared" si="1"/>
        <v>56.514913657770805</v>
      </c>
      <c r="R41" s="112"/>
    </row>
    <row r="42" spans="1:18" ht="12.75">
      <c r="A42" s="273"/>
      <c r="B42" s="269"/>
      <c r="C42" s="213" t="s">
        <v>112</v>
      </c>
      <c r="D42" s="115"/>
      <c r="E42" s="213" t="s">
        <v>111</v>
      </c>
      <c r="F42" s="115"/>
      <c r="G42" s="115"/>
      <c r="H42" s="115"/>
      <c r="I42" s="115"/>
      <c r="J42" s="115"/>
      <c r="K42" s="115"/>
      <c r="L42" s="115"/>
      <c r="M42" s="112">
        <v>133</v>
      </c>
      <c r="N42" s="115"/>
      <c r="O42" s="112">
        <v>0</v>
      </c>
      <c r="P42" s="115"/>
      <c r="Q42" s="112">
        <f t="shared" si="1"/>
        <v>0</v>
      </c>
      <c r="R42" s="112"/>
    </row>
    <row r="43" spans="1:18" ht="12.75">
      <c r="A43" s="262" t="s">
        <v>183</v>
      </c>
      <c r="B43" s="263"/>
      <c r="C43" s="262" t="s">
        <v>188</v>
      </c>
      <c r="D43" s="272"/>
      <c r="E43" s="272"/>
      <c r="F43" s="272"/>
      <c r="G43" s="272"/>
      <c r="H43" s="272"/>
      <c r="I43" s="272"/>
      <c r="J43" s="272"/>
      <c r="K43" s="272"/>
      <c r="L43" s="272"/>
      <c r="M43" s="264">
        <f>SUM(M44)</f>
        <v>1195</v>
      </c>
      <c r="N43" s="265"/>
      <c r="O43" s="264">
        <f>SUM(O44)</f>
        <v>1193.56</v>
      </c>
      <c r="P43" s="265"/>
      <c r="Q43" s="264">
        <f aca="true" t="shared" si="2" ref="Q43:Q49">PRODUCT(O43/M43*100)</f>
        <v>99.87949790794978</v>
      </c>
      <c r="R43" s="266"/>
    </row>
    <row r="44" spans="1:18" ht="12.75">
      <c r="A44" s="241" t="s">
        <v>0</v>
      </c>
      <c r="B44" s="221"/>
      <c r="C44" s="256" t="s">
        <v>185</v>
      </c>
      <c r="D44" s="267"/>
      <c r="E44" s="267"/>
      <c r="F44" s="267"/>
      <c r="G44" s="267"/>
      <c r="H44" s="267"/>
      <c r="I44" s="267"/>
      <c r="J44" s="267"/>
      <c r="K44" s="267"/>
      <c r="L44" s="267"/>
      <c r="M44" s="243">
        <f>SUM(M45)</f>
        <v>1195</v>
      </c>
      <c r="N44" s="244"/>
      <c r="O44" s="243">
        <f>SUM(O45)</f>
        <v>1193.56</v>
      </c>
      <c r="P44" s="244"/>
      <c r="Q44" s="243">
        <f t="shared" si="2"/>
        <v>99.87949790794978</v>
      </c>
      <c r="R44" s="261"/>
    </row>
    <row r="45" spans="1:18" ht="12.75">
      <c r="A45" s="256" t="s">
        <v>0</v>
      </c>
      <c r="B45" s="221"/>
      <c r="C45" s="256" t="s">
        <v>184</v>
      </c>
      <c r="D45" s="267"/>
      <c r="E45" s="267"/>
      <c r="F45" s="267"/>
      <c r="G45" s="267"/>
      <c r="H45" s="267"/>
      <c r="I45" s="267"/>
      <c r="J45" s="267"/>
      <c r="K45" s="267"/>
      <c r="L45" s="267"/>
      <c r="M45" s="268">
        <f>SUM(M46+M48)</f>
        <v>1195</v>
      </c>
      <c r="N45" s="244"/>
      <c r="O45" s="268">
        <f>SUM(O46+O48)</f>
        <v>1193.56</v>
      </c>
      <c r="P45" s="244"/>
      <c r="Q45" s="243">
        <f t="shared" si="2"/>
        <v>99.87949790794978</v>
      </c>
      <c r="R45" s="261"/>
    </row>
    <row r="46" spans="1:18" ht="12.75">
      <c r="A46" s="232" t="s">
        <v>0</v>
      </c>
      <c r="B46" s="269"/>
      <c r="C46" s="208" t="s">
        <v>131</v>
      </c>
      <c r="D46" s="115"/>
      <c r="E46" s="208" t="s">
        <v>132</v>
      </c>
      <c r="F46" s="115"/>
      <c r="G46" s="115"/>
      <c r="H46" s="115"/>
      <c r="I46" s="115"/>
      <c r="J46" s="115"/>
      <c r="K46" s="115"/>
      <c r="L46" s="115"/>
      <c r="M46" s="270">
        <f>SUM(M47)</f>
        <v>706</v>
      </c>
      <c r="N46" s="271"/>
      <c r="O46" s="270">
        <f>SUM(O47)</f>
        <v>573.82</v>
      </c>
      <c r="P46" s="271"/>
      <c r="Q46" s="274">
        <f t="shared" si="2"/>
        <v>81.27762039660057</v>
      </c>
      <c r="R46" s="275"/>
    </row>
    <row r="47" spans="1:18" ht="12.75">
      <c r="A47" s="208" t="s">
        <v>0</v>
      </c>
      <c r="B47" s="208"/>
      <c r="C47" s="213" t="s">
        <v>133</v>
      </c>
      <c r="D47" s="213"/>
      <c r="E47" s="213" t="s">
        <v>134</v>
      </c>
      <c r="F47" s="213"/>
      <c r="G47" s="213"/>
      <c r="H47" s="213"/>
      <c r="I47" s="213"/>
      <c r="J47" s="213"/>
      <c r="K47" s="213"/>
      <c r="L47" s="213"/>
      <c r="M47" s="112">
        <v>706</v>
      </c>
      <c r="N47" s="112"/>
      <c r="O47" s="112">
        <v>573.82</v>
      </c>
      <c r="P47" s="112"/>
      <c r="Q47" s="222">
        <f t="shared" si="2"/>
        <v>81.27762039660057</v>
      </c>
      <c r="R47" s="223"/>
    </row>
    <row r="48" spans="1:18" ht="12.75">
      <c r="A48" s="57"/>
      <c r="B48" s="57"/>
      <c r="C48" s="57">
        <v>323</v>
      </c>
      <c r="D48" s="57"/>
      <c r="E48" s="57" t="s">
        <v>107</v>
      </c>
      <c r="F48" s="53"/>
      <c r="G48" s="53"/>
      <c r="H48" s="53"/>
      <c r="I48" s="53"/>
      <c r="J48" s="53"/>
      <c r="K48" s="53"/>
      <c r="L48" s="53"/>
      <c r="M48" s="103">
        <f>SUM(M49)</f>
        <v>489</v>
      </c>
      <c r="N48" s="120"/>
      <c r="O48" s="103">
        <f>SUM(O49)</f>
        <v>619.74</v>
      </c>
      <c r="P48" s="219"/>
      <c r="Q48" s="222">
        <f t="shared" si="2"/>
        <v>126.7361963190184</v>
      </c>
      <c r="R48" s="223"/>
    </row>
    <row r="49" spans="1:18" ht="12.75">
      <c r="A49" s="57"/>
      <c r="B49" s="57"/>
      <c r="C49" s="59">
        <v>3232</v>
      </c>
      <c r="D49" s="59"/>
      <c r="E49" s="59" t="s">
        <v>138</v>
      </c>
      <c r="F49" s="53"/>
      <c r="G49" s="53"/>
      <c r="H49" s="53"/>
      <c r="I49" s="53"/>
      <c r="J49" s="53"/>
      <c r="K49" s="53"/>
      <c r="L49" s="53"/>
      <c r="M49" s="112">
        <v>489</v>
      </c>
      <c r="N49" s="120"/>
      <c r="O49" s="103">
        <v>619.74</v>
      </c>
      <c r="P49" s="219"/>
      <c r="Q49" s="222">
        <f t="shared" si="2"/>
        <v>126.7361963190184</v>
      </c>
      <c r="R49" s="223"/>
    </row>
    <row r="50" spans="1:18" ht="28.5" customHeight="1">
      <c r="A50" s="262" t="s">
        <v>183</v>
      </c>
      <c r="B50" s="263"/>
      <c r="C50" s="224" t="s">
        <v>189</v>
      </c>
      <c r="D50" s="225"/>
      <c r="E50" s="225"/>
      <c r="F50" s="225"/>
      <c r="G50" s="225"/>
      <c r="H50" s="225"/>
      <c r="I50" s="225"/>
      <c r="J50" s="225"/>
      <c r="K50" s="225"/>
      <c r="L50" s="225"/>
      <c r="M50" s="264">
        <f>SUM(M51+M83)</f>
        <v>44244</v>
      </c>
      <c r="N50" s="265"/>
      <c r="O50" s="264">
        <f>SUM(O51+O83)</f>
        <v>20216.19</v>
      </c>
      <c r="P50" s="265"/>
      <c r="Q50" s="264">
        <f>PRODUCT(O50/M50*100)</f>
        <v>45.69250067805804</v>
      </c>
      <c r="R50" s="266"/>
    </row>
    <row r="51" spans="1:18" ht="12.75">
      <c r="A51" s="259" t="s">
        <v>0</v>
      </c>
      <c r="B51" s="260"/>
      <c r="C51" s="256" t="s">
        <v>177</v>
      </c>
      <c r="D51" s="267"/>
      <c r="E51" s="267"/>
      <c r="F51" s="267"/>
      <c r="G51" s="267"/>
      <c r="H51" s="267"/>
      <c r="I51" s="267"/>
      <c r="J51" s="267"/>
      <c r="K51" s="267"/>
      <c r="L51" s="267"/>
      <c r="M51" s="243">
        <f>SUM(M52)</f>
        <v>41293</v>
      </c>
      <c r="N51" s="244"/>
      <c r="O51" s="243">
        <f>SUM(O52)</f>
        <v>17265.239999999998</v>
      </c>
      <c r="P51" s="244"/>
      <c r="Q51" s="243">
        <f aca="true" t="shared" si="3" ref="Q51:Q80">PRODUCT(O51/M51*100)</f>
        <v>41.81154190782941</v>
      </c>
      <c r="R51" s="261"/>
    </row>
    <row r="52" spans="1:18" ht="12.75">
      <c r="A52" s="220" t="s">
        <v>0</v>
      </c>
      <c r="B52" s="221"/>
      <c r="C52" s="256" t="s">
        <v>178</v>
      </c>
      <c r="D52" s="267"/>
      <c r="E52" s="267"/>
      <c r="F52" s="267"/>
      <c r="G52" s="267"/>
      <c r="H52" s="267"/>
      <c r="I52" s="267"/>
      <c r="J52" s="267"/>
      <c r="K52" s="267"/>
      <c r="L52" s="267"/>
      <c r="M52" s="243">
        <f>SUM(M53+M78)</f>
        <v>41293</v>
      </c>
      <c r="N52" s="244"/>
      <c r="O52" s="243">
        <f>SUM(O53+O78)</f>
        <v>17265.239999999998</v>
      </c>
      <c r="P52" s="244"/>
      <c r="Q52" s="243">
        <f t="shared" si="3"/>
        <v>41.81154190782941</v>
      </c>
      <c r="R52" s="261"/>
    </row>
    <row r="53" spans="1:18" ht="12.75">
      <c r="A53" s="208" t="s">
        <v>0</v>
      </c>
      <c r="B53" s="115"/>
      <c r="C53" s="208">
        <v>3</v>
      </c>
      <c r="D53" s="208"/>
      <c r="E53" s="208" t="s">
        <v>186</v>
      </c>
      <c r="F53" s="208"/>
      <c r="G53" s="208"/>
      <c r="H53" s="208"/>
      <c r="I53" s="208"/>
      <c r="J53" s="208"/>
      <c r="K53" s="208"/>
      <c r="L53" s="208"/>
      <c r="M53" s="103">
        <f>SUM(M54+M76)</f>
        <v>39262</v>
      </c>
      <c r="N53" s="117"/>
      <c r="O53" s="103">
        <f>SUM(O54+O76)</f>
        <v>17265.239999999998</v>
      </c>
      <c r="P53" s="117"/>
      <c r="Q53" s="103">
        <f t="shared" si="3"/>
        <v>43.97442820029545</v>
      </c>
      <c r="R53" s="212"/>
    </row>
    <row r="54" spans="1:18" ht="12.75">
      <c r="A54" s="208" t="s">
        <v>0</v>
      </c>
      <c r="B54" s="115"/>
      <c r="C54" s="208">
        <v>32</v>
      </c>
      <c r="D54" s="208"/>
      <c r="E54" s="208" t="s">
        <v>187</v>
      </c>
      <c r="F54" s="208"/>
      <c r="G54" s="208"/>
      <c r="H54" s="208"/>
      <c r="I54" s="208"/>
      <c r="J54" s="208"/>
      <c r="K54" s="208"/>
      <c r="L54" s="208"/>
      <c r="M54" s="103">
        <f>SUM(M55+M57+M63+M70+M72)</f>
        <v>39222</v>
      </c>
      <c r="N54" s="117"/>
      <c r="O54" s="103">
        <f>SUM(O55+O57+O63+O70+O72)</f>
        <v>17208.8</v>
      </c>
      <c r="P54" s="117"/>
      <c r="Q54" s="103">
        <f t="shared" si="3"/>
        <v>43.87537606445362</v>
      </c>
      <c r="R54" s="212"/>
    </row>
    <row r="55" spans="1:18" ht="12.75">
      <c r="A55" s="208" t="s">
        <v>0</v>
      </c>
      <c r="B55" s="115"/>
      <c r="C55" s="208">
        <v>321</v>
      </c>
      <c r="D55" s="208"/>
      <c r="E55" s="208" t="s">
        <v>124</v>
      </c>
      <c r="F55" s="208"/>
      <c r="G55" s="208"/>
      <c r="H55" s="208"/>
      <c r="I55" s="208"/>
      <c r="J55" s="208"/>
      <c r="K55" s="208"/>
      <c r="L55" s="208"/>
      <c r="M55" s="103">
        <f>SUM(M56)</f>
        <v>5880</v>
      </c>
      <c r="N55" s="117"/>
      <c r="O55" s="103">
        <f>SUM(O56)</f>
        <v>1395.03</v>
      </c>
      <c r="P55" s="117"/>
      <c r="Q55" s="103">
        <f t="shared" si="3"/>
        <v>23.724999999999998</v>
      </c>
      <c r="R55" s="212"/>
    </row>
    <row r="56" spans="1:18" ht="12.75">
      <c r="A56" s="213" t="s">
        <v>0</v>
      </c>
      <c r="B56" s="115"/>
      <c r="C56" s="213" t="s">
        <v>123</v>
      </c>
      <c r="D56" s="213"/>
      <c r="E56" s="213" t="s">
        <v>124</v>
      </c>
      <c r="F56" s="213"/>
      <c r="G56" s="213"/>
      <c r="H56" s="213"/>
      <c r="I56" s="213"/>
      <c r="J56" s="213"/>
      <c r="K56" s="213"/>
      <c r="L56" s="213"/>
      <c r="M56" s="112">
        <v>5880</v>
      </c>
      <c r="N56" s="115"/>
      <c r="O56" s="112">
        <v>1395.03</v>
      </c>
      <c r="P56" s="115"/>
      <c r="Q56" s="112">
        <f t="shared" si="3"/>
        <v>23.724999999999998</v>
      </c>
      <c r="R56" s="113"/>
    </row>
    <row r="57" spans="1:18" ht="12.75">
      <c r="A57" s="213" t="s">
        <v>0</v>
      </c>
      <c r="B57" s="115"/>
      <c r="C57" s="208" t="s">
        <v>131</v>
      </c>
      <c r="D57" s="208"/>
      <c r="E57" s="208" t="s">
        <v>132</v>
      </c>
      <c r="F57" s="208"/>
      <c r="G57" s="208"/>
      <c r="H57" s="208"/>
      <c r="I57" s="208"/>
      <c r="J57" s="208"/>
      <c r="K57" s="208"/>
      <c r="L57" s="208"/>
      <c r="M57" s="103">
        <f>SUM(M58:N62)</f>
        <v>14091</v>
      </c>
      <c r="N57" s="117"/>
      <c r="O57" s="103">
        <f>SUM(O58:P62)</f>
        <v>6786.35</v>
      </c>
      <c r="P57" s="117"/>
      <c r="Q57" s="103">
        <f t="shared" si="3"/>
        <v>48.160882833013986</v>
      </c>
      <c r="R57" s="212"/>
    </row>
    <row r="58" spans="1:18" ht="12.75">
      <c r="A58" s="208" t="s">
        <v>0</v>
      </c>
      <c r="B58" s="115"/>
      <c r="C58" s="213" t="s">
        <v>150</v>
      </c>
      <c r="D58" s="213"/>
      <c r="E58" s="213" t="s">
        <v>151</v>
      </c>
      <c r="F58" s="213"/>
      <c r="G58" s="213"/>
      <c r="H58" s="213"/>
      <c r="I58" s="213"/>
      <c r="J58" s="213"/>
      <c r="K58" s="213"/>
      <c r="L58" s="213"/>
      <c r="M58" s="112">
        <v>1864</v>
      </c>
      <c r="N58" s="115"/>
      <c r="O58" s="112">
        <v>590.53</v>
      </c>
      <c r="P58" s="115"/>
      <c r="Q58" s="112">
        <f t="shared" si="3"/>
        <v>31.680793991416305</v>
      </c>
      <c r="R58" s="113"/>
    </row>
    <row r="59" spans="1:18" ht="12.75">
      <c r="A59" s="57"/>
      <c r="B59" s="41"/>
      <c r="C59" s="59">
        <v>3222</v>
      </c>
      <c r="D59" s="59"/>
      <c r="E59" s="59" t="s">
        <v>219</v>
      </c>
      <c r="F59" s="59"/>
      <c r="G59" s="59"/>
      <c r="H59" s="59"/>
      <c r="I59" s="59"/>
      <c r="J59" s="59"/>
      <c r="K59" s="59"/>
      <c r="L59" s="59"/>
      <c r="M59" s="112">
        <v>700</v>
      </c>
      <c r="N59" s="120"/>
      <c r="O59" s="112">
        <v>375.82</v>
      </c>
      <c r="P59" s="120"/>
      <c r="Q59" s="112">
        <f>PRODUCT(O59/M59*100)</f>
        <v>53.68857142857143</v>
      </c>
      <c r="R59" s="113"/>
    </row>
    <row r="60" spans="1:18" ht="12.75">
      <c r="A60" s="213" t="s">
        <v>0</v>
      </c>
      <c r="B60" s="115"/>
      <c r="C60" s="213" t="s">
        <v>135</v>
      </c>
      <c r="D60" s="213"/>
      <c r="E60" s="213" t="s">
        <v>136</v>
      </c>
      <c r="F60" s="213"/>
      <c r="G60" s="213"/>
      <c r="H60" s="213"/>
      <c r="I60" s="213"/>
      <c r="J60" s="213"/>
      <c r="K60" s="213"/>
      <c r="L60" s="213"/>
      <c r="M60" s="112">
        <v>10200</v>
      </c>
      <c r="N60" s="115"/>
      <c r="O60" s="112">
        <v>5820</v>
      </c>
      <c r="P60" s="115"/>
      <c r="Q60" s="112">
        <f t="shared" si="3"/>
        <v>57.05882352941176</v>
      </c>
      <c r="R60" s="113"/>
    </row>
    <row r="61" spans="1:18" ht="12.75">
      <c r="A61" s="213" t="s">
        <v>0</v>
      </c>
      <c r="B61" s="115"/>
      <c r="C61" s="213">
        <v>3224</v>
      </c>
      <c r="D61" s="209"/>
      <c r="E61" s="213" t="s">
        <v>134</v>
      </c>
      <c r="F61" s="209"/>
      <c r="G61" s="209"/>
      <c r="H61" s="209"/>
      <c r="I61" s="209"/>
      <c r="J61" s="209"/>
      <c r="K61" s="209"/>
      <c r="L61" s="209"/>
      <c r="M61" s="112">
        <v>663</v>
      </c>
      <c r="N61" s="120"/>
      <c r="O61" s="112">
        <v>0</v>
      </c>
      <c r="P61" s="120"/>
      <c r="Q61" s="112">
        <f>PRODUCT(O61/M61*100)</f>
        <v>0</v>
      </c>
      <c r="R61" s="120"/>
    </row>
    <row r="62" spans="1:18" ht="12.75">
      <c r="A62" s="59"/>
      <c r="B62" s="41"/>
      <c r="C62" s="59">
        <v>3225</v>
      </c>
      <c r="D62" s="51"/>
      <c r="E62" s="59" t="s">
        <v>220</v>
      </c>
      <c r="F62" s="51"/>
      <c r="G62" s="51"/>
      <c r="H62" s="51"/>
      <c r="I62" s="51"/>
      <c r="J62" s="51"/>
      <c r="K62" s="51"/>
      <c r="L62" s="51"/>
      <c r="M62" s="112">
        <v>664</v>
      </c>
      <c r="N62" s="120"/>
      <c r="O62" s="112">
        <v>0</v>
      </c>
      <c r="P62" s="120"/>
      <c r="Q62" s="112">
        <f>PRODUCT(O62/M62*100)</f>
        <v>0</v>
      </c>
      <c r="R62" s="120"/>
    </row>
    <row r="63" spans="1:18" ht="12.75">
      <c r="A63" s="213" t="s">
        <v>0</v>
      </c>
      <c r="B63" s="115"/>
      <c r="C63" s="208" t="s">
        <v>106</v>
      </c>
      <c r="D63" s="208"/>
      <c r="E63" s="208" t="s">
        <v>107</v>
      </c>
      <c r="F63" s="208"/>
      <c r="G63" s="208"/>
      <c r="H63" s="208"/>
      <c r="I63" s="208"/>
      <c r="J63" s="208"/>
      <c r="K63" s="208"/>
      <c r="L63" s="208"/>
      <c r="M63" s="103">
        <f>SUM(M64:N69)</f>
        <v>15163</v>
      </c>
      <c r="N63" s="117"/>
      <c r="O63" s="103">
        <f>SUM(O64:P69)</f>
        <v>6168.55</v>
      </c>
      <c r="P63" s="117"/>
      <c r="Q63" s="103">
        <f t="shared" si="3"/>
        <v>40.681593352239005</v>
      </c>
      <c r="R63" s="212"/>
    </row>
    <row r="64" spans="1:18" ht="12.75">
      <c r="A64" s="213" t="s">
        <v>0</v>
      </c>
      <c r="B64" s="115"/>
      <c r="C64" s="213" t="s">
        <v>137</v>
      </c>
      <c r="D64" s="115"/>
      <c r="E64" s="213" t="s">
        <v>138</v>
      </c>
      <c r="F64" s="115"/>
      <c r="G64" s="115"/>
      <c r="H64" s="115"/>
      <c r="I64" s="115"/>
      <c r="J64" s="115"/>
      <c r="K64" s="115"/>
      <c r="L64" s="115"/>
      <c r="M64" s="112">
        <v>4000</v>
      </c>
      <c r="N64" s="115"/>
      <c r="O64" s="112">
        <v>1518.18</v>
      </c>
      <c r="P64" s="115"/>
      <c r="Q64" s="112">
        <f t="shared" si="3"/>
        <v>37.9545</v>
      </c>
      <c r="R64" s="113"/>
    </row>
    <row r="65" spans="1:18" ht="12.75">
      <c r="A65" s="213" t="s">
        <v>0</v>
      </c>
      <c r="B65" s="115"/>
      <c r="C65" s="59">
        <v>3233</v>
      </c>
      <c r="D65" s="41"/>
      <c r="E65" s="213" t="s">
        <v>198</v>
      </c>
      <c r="F65" s="120"/>
      <c r="G65" s="120"/>
      <c r="H65" s="120"/>
      <c r="I65" s="120"/>
      <c r="J65" s="120"/>
      <c r="K65" s="120"/>
      <c r="L65" s="120"/>
      <c r="M65" s="112">
        <v>100</v>
      </c>
      <c r="N65" s="120"/>
      <c r="O65" s="112">
        <v>70</v>
      </c>
      <c r="P65" s="120"/>
      <c r="Q65" s="112">
        <f>PRODUCT(O65/M65*100)</f>
        <v>70</v>
      </c>
      <c r="R65" s="113"/>
    </row>
    <row r="66" spans="1:18" ht="12.75">
      <c r="A66" s="213" t="s">
        <v>0</v>
      </c>
      <c r="B66" s="115"/>
      <c r="C66" s="213" t="s">
        <v>165</v>
      </c>
      <c r="D66" s="115"/>
      <c r="E66" s="213" t="s">
        <v>166</v>
      </c>
      <c r="F66" s="115"/>
      <c r="G66" s="115"/>
      <c r="H66" s="115"/>
      <c r="I66" s="115"/>
      <c r="J66" s="115"/>
      <c r="K66" s="115"/>
      <c r="L66" s="115"/>
      <c r="M66" s="112">
        <v>1500</v>
      </c>
      <c r="N66" s="115"/>
      <c r="O66" s="112">
        <v>0</v>
      </c>
      <c r="P66" s="115"/>
      <c r="Q66" s="112">
        <f t="shared" si="3"/>
        <v>0</v>
      </c>
      <c r="R66" s="113"/>
    </row>
    <row r="67" spans="1:18" ht="12.75">
      <c r="A67" s="208" t="s">
        <v>0</v>
      </c>
      <c r="B67" s="115"/>
      <c r="C67" s="213" t="s">
        <v>108</v>
      </c>
      <c r="D67" s="115"/>
      <c r="E67" s="213" t="s">
        <v>109</v>
      </c>
      <c r="F67" s="115"/>
      <c r="G67" s="115"/>
      <c r="H67" s="115"/>
      <c r="I67" s="115"/>
      <c r="J67" s="115"/>
      <c r="K67" s="115"/>
      <c r="L67" s="115"/>
      <c r="M67" s="112">
        <v>5309</v>
      </c>
      <c r="N67" s="115"/>
      <c r="O67" s="112">
        <v>4007.73</v>
      </c>
      <c r="P67" s="115"/>
      <c r="Q67" s="112">
        <f t="shared" si="3"/>
        <v>75.48935769448107</v>
      </c>
      <c r="R67" s="113"/>
    </row>
    <row r="68" spans="1:18" ht="12.75">
      <c r="A68" s="57"/>
      <c r="B68" s="41"/>
      <c r="C68" s="59">
        <v>3238</v>
      </c>
      <c r="D68" s="41"/>
      <c r="E68" s="59" t="s">
        <v>157</v>
      </c>
      <c r="F68" s="41"/>
      <c r="G68" s="41"/>
      <c r="H68" s="41"/>
      <c r="I68" s="41"/>
      <c r="J68" s="41"/>
      <c r="K68" s="41"/>
      <c r="L68" s="41"/>
      <c r="M68" s="112">
        <v>1600</v>
      </c>
      <c r="N68" s="120"/>
      <c r="O68" s="112">
        <v>0</v>
      </c>
      <c r="P68" s="120"/>
      <c r="Q68" s="112">
        <f>PRODUCT(O68/M68*100)</f>
        <v>0</v>
      </c>
      <c r="R68" s="120"/>
    </row>
    <row r="69" spans="1:18" ht="12.75">
      <c r="A69" s="213" t="s">
        <v>0</v>
      </c>
      <c r="B69" s="115"/>
      <c r="C69" s="213" t="s">
        <v>158</v>
      </c>
      <c r="D69" s="115"/>
      <c r="E69" s="213" t="s">
        <v>159</v>
      </c>
      <c r="F69" s="115"/>
      <c r="G69" s="115"/>
      <c r="H69" s="115"/>
      <c r="I69" s="115"/>
      <c r="J69" s="115"/>
      <c r="K69" s="115"/>
      <c r="L69" s="115"/>
      <c r="M69" s="112">
        <v>2654</v>
      </c>
      <c r="N69" s="115"/>
      <c r="O69" s="112">
        <v>572.64</v>
      </c>
      <c r="P69" s="115"/>
      <c r="Q69" s="112">
        <f t="shared" si="3"/>
        <v>21.576488319517708</v>
      </c>
      <c r="R69" s="113"/>
    </row>
    <row r="70" spans="1:18" ht="12.75">
      <c r="A70" s="213" t="s">
        <v>0</v>
      </c>
      <c r="B70" s="115"/>
      <c r="C70" s="208">
        <v>324</v>
      </c>
      <c r="D70" s="115"/>
      <c r="E70" s="208" t="s">
        <v>164</v>
      </c>
      <c r="F70" s="115"/>
      <c r="G70" s="115"/>
      <c r="H70" s="115"/>
      <c r="I70" s="115"/>
      <c r="J70" s="115"/>
      <c r="K70" s="115"/>
      <c r="L70" s="115"/>
      <c r="M70" s="103">
        <f>SUM(M71)</f>
        <v>265</v>
      </c>
      <c r="N70" s="117"/>
      <c r="O70" s="103">
        <f>SUM(O71)</f>
        <v>114.92</v>
      </c>
      <c r="P70" s="117"/>
      <c r="Q70" s="103">
        <f t="shared" si="3"/>
        <v>43.366037735849055</v>
      </c>
      <c r="R70" s="212"/>
    </row>
    <row r="71" spans="1:18" ht="12.75">
      <c r="A71" s="213" t="s">
        <v>0</v>
      </c>
      <c r="B71" s="115"/>
      <c r="C71" s="213">
        <v>3241</v>
      </c>
      <c r="D71" s="115"/>
      <c r="E71" s="213" t="s">
        <v>164</v>
      </c>
      <c r="F71" s="115"/>
      <c r="G71" s="115"/>
      <c r="H71" s="115"/>
      <c r="I71" s="115"/>
      <c r="J71" s="115"/>
      <c r="K71" s="115"/>
      <c r="L71" s="115"/>
      <c r="M71" s="112">
        <v>265</v>
      </c>
      <c r="N71" s="115"/>
      <c r="O71" s="112">
        <v>114.92</v>
      </c>
      <c r="P71" s="115"/>
      <c r="Q71" s="112">
        <f t="shared" si="3"/>
        <v>43.366037735849055</v>
      </c>
      <c r="R71" s="113"/>
    </row>
    <row r="72" spans="1:18" ht="12.75">
      <c r="A72" s="208" t="s">
        <v>0</v>
      </c>
      <c r="B72" s="115"/>
      <c r="C72" s="208" t="s">
        <v>110</v>
      </c>
      <c r="D72" s="115"/>
      <c r="E72" s="208" t="s">
        <v>111</v>
      </c>
      <c r="F72" s="115"/>
      <c r="G72" s="115"/>
      <c r="H72" s="115"/>
      <c r="I72" s="115"/>
      <c r="J72" s="115"/>
      <c r="K72" s="115"/>
      <c r="L72" s="115"/>
      <c r="M72" s="103">
        <f>SUM(M73:N75)</f>
        <v>3823</v>
      </c>
      <c r="N72" s="117"/>
      <c r="O72" s="103">
        <f>SUM(O73:P75)</f>
        <v>2743.95</v>
      </c>
      <c r="P72" s="117"/>
      <c r="Q72" s="103">
        <f t="shared" si="3"/>
        <v>71.77478420088936</v>
      </c>
      <c r="R72" s="212"/>
    </row>
    <row r="73" spans="1:18" ht="12.75">
      <c r="A73" s="213" t="s">
        <v>0</v>
      </c>
      <c r="B73" s="115"/>
      <c r="C73" s="213" t="s">
        <v>125</v>
      </c>
      <c r="D73" s="115"/>
      <c r="E73" s="213" t="s">
        <v>126</v>
      </c>
      <c r="F73" s="115"/>
      <c r="G73" s="115"/>
      <c r="H73" s="115"/>
      <c r="I73" s="115"/>
      <c r="J73" s="115"/>
      <c r="K73" s="115"/>
      <c r="L73" s="115"/>
      <c r="M73" s="112">
        <v>1500</v>
      </c>
      <c r="N73" s="115"/>
      <c r="O73" s="112">
        <v>1757.51</v>
      </c>
      <c r="P73" s="115"/>
      <c r="Q73" s="112">
        <f t="shared" si="3"/>
        <v>117.16733333333333</v>
      </c>
      <c r="R73" s="113"/>
    </row>
    <row r="74" spans="1:18" ht="12.75">
      <c r="A74" s="213" t="s">
        <v>0</v>
      </c>
      <c r="B74" s="115"/>
      <c r="C74" s="213">
        <v>3294</v>
      </c>
      <c r="D74" s="115"/>
      <c r="E74" s="213" t="s">
        <v>128</v>
      </c>
      <c r="F74" s="115"/>
      <c r="G74" s="115"/>
      <c r="H74" s="115"/>
      <c r="I74" s="115"/>
      <c r="J74" s="115"/>
      <c r="K74" s="115"/>
      <c r="L74" s="115"/>
      <c r="M74" s="112">
        <v>332</v>
      </c>
      <c r="N74" s="115"/>
      <c r="O74" s="112">
        <v>55</v>
      </c>
      <c r="P74" s="115"/>
      <c r="Q74" s="112">
        <f t="shared" si="3"/>
        <v>16.566265060240966</v>
      </c>
      <c r="R74" s="113"/>
    </row>
    <row r="75" spans="1:18" ht="12.75">
      <c r="A75" s="213" t="s">
        <v>0</v>
      </c>
      <c r="B75" s="115"/>
      <c r="C75" s="213" t="s">
        <v>112</v>
      </c>
      <c r="D75" s="115"/>
      <c r="E75" s="213" t="s">
        <v>111</v>
      </c>
      <c r="F75" s="115"/>
      <c r="G75" s="115"/>
      <c r="H75" s="115"/>
      <c r="I75" s="115"/>
      <c r="J75" s="115"/>
      <c r="K75" s="115"/>
      <c r="L75" s="115"/>
      <c r="M75" s="112">
        <v>1991</v>
      </c>
      <c r="N75" s="115"/>
      <c r="O75" s="112">
        <v>931.44</v>
      </c>
      <c r="P75" s="115"/>
      <c r="Q75" s="112">
        <f t="shared" si="3"/>
        <v>46.78252134605726</v>
      </c>
      <c r="R75" s="113"/>
    </row>
    <row r="76" spans="1:18" ht="12.75">
      <c r="A76" s="213" t="s">
        <v>0</v>
      </c>
      <c r="B76" s="115"/>
      <c r="C76" s="208" t="s">
        <v>129</v>
      </c>
      <c r="D76" s="115"/>
      <c r="E76" s="208" t="s">
        <v>130</v>
      </c>
      <c r="F76" s="115"/>
      <c r="G76" s="115"/>
      <c r="H76" s="115"/>
      <c r="I76" s="115"/>
      <c r="J76" s="115"/>
      <c r="K76" s="115"/>
      <c r="L76" s="115"/>
      <c r="M76" s="103">
        <f>SUM(M77)</f>
        <v>40</v>
      </c>
      <c r="N76" s="117"/>
      <c r="O76" s="103">
        <f>SUM(O77)</f>
        <v>56.44</v>
      </c>
      <c r="P76" s="117"/>
      <c r="Q76" s="103">
        <f t="shared" si="3"/>
        <v>141.1</v>
      </c>
      <c r="R76" s="212"/>
    </row>
    <row r="77" spans="1:18" ht="12.75">
      <c r="A77" s="213" t="s">
        <v>0</v>
      </c>
      <c r="B77" s="115"/>
      <c r="C77" s="213" t="s">
        <v>160</v>
      </c>
      <c r="D77" s="115"/>
      <c r="E77" s="213" t="s">
        <v>161</v>
      </c>
      <c r="F77" s="115"/>
      <c r="G77" s="115"/>
      <c r="H77" s="115"/>
      <c r="I77" s="115"/>
      <c r="J77" s="115"/>
      <c r="K77" s="115"/>
      <c r="L77" s="115"/>
      <c r="M77" s="112">
        <v>40</v>
      </c>
      <c r="N77" s="115"/>
      <c r="O77" s="112">
        <v>56.44</v>
      </c>
      <c r="P77" s="115"/>
      <c r="Q77" s="112">
        <f t="shared" si="3"/>
        <v>141.1</v>
      </c>
      <c r="R77" s="113"/>
    </row>
    <row r="78" spans="1:18" ht="12.75">
      <c r="A78" s="59"/>
      <c r="B78" s="41"/>
      <c r="C78" s="57">
        <v>4</v>
      </c>
      <c r="D78" s="21"/>
      <c r="E78" s="57" t="s">
        <v>223</v>
      </c>
      <c r="F78" s="21"/>
      <c r="G78" s="21"/>
      <c r="H78" s="21"/>
      <c r="I78" s="21"/>
      <c r="J78" s="21"/>
      <c r="K78" s="21"/>
      <c r="L78" s="21"/>
      <c r="M78" s="103">
        <f>SUM(M79+M81)</f>
        <v>2031</v>
      </c>
      <c r="N78" s="111"/>
      <c r="O78" s="103">
        <f>SUM(O79+O81)</f>
        <v>0</v>
      </c>
      <c r="P78" s="111"/>
      <c r="Q78" s="103">
        <f>PRODUCT(O78/M78*100)</f>
        <v>0</v>
      </c>
      <c r="R78" s="212"/>
    </row>
    <row r="79" spans="1:18" ht="12.75">
      <c r="A79" s="213" t="s">
        <v>0</v>
      </c>
      <c r="B79" s="115"/>
      <c r="C79" s="208" t="s">
        <v>141</v>
      </c>
      <c r="D79" s="115"/>
      <c r="E79" s="208" t="s">
        <v>142</v>
      </c>
      <c r="F79" s="115"/>
      <c r="G79" s="115"/>
      <c r="H79" s="115"/>
      <c r="I79" s="115"/>
      <c r="J79" s="115"/>
      <c r="K79" s="115"/>
      <c r="L79" s="115"/>
      <c r="M79" s="103">
        <f>SUM(M80)</f>
        <v>1500</v>
      </c>
      <c r="N79" s="117"/>
      <c r="O79" s="103">
        <f>SUM(O80)</f>
        <v>0</v>
      </c>
      <c r="P79" s="117"/>
      <c r="Q79" s="103">
        <f t="shared" si="3"/>
        <v>0</v>
      </c>
      <c r="R79" s="212"/>
    </row>
    <row r="80" spans="1:18" ht="12.75">
      <c r="A80" s="208" t="s">
        <v>0</v>
      </c>
      <c r="B80" s="115"/>
      <c r="C80" s="213" t="s">
        <v>162</v>
      </c>
      <c r="D80" s="115"/>
      <c r="E80" s="213" t="s">
        <v>163</v>
      </c>
      <c r="F80" s="115"/>
      <c r="G80" s="115"/>
      <c r="H80" s="115"/>
      <c r="I80" s="115"/>
      <c r="J80" s="115"/>
      <c r="K80" s="115"/>
      <c r="L80" s="115"/>
      <c r="M80" s="112">
        <v>1500</v>
      </c>
      <c r="N80" s="115"/>
      <c r="O80" s="112">
        <v>0</v>
      </c>
      <c r="P80" s="115"/>
      <c r="Q80" s="112">
        <f t="shared" si="3"/>
        <v>0</v>
      </c>
      <c r="R80" s="113"/>
    </row>
    <row r="81" spans="1:18" ht="12.75">
      <c r="A81" s="57"/>
      <c r="B81" s="41"/>
      <c r="C81" s="57">
        <v>424</v>
      </c>
      <c r="D81" s="21"/>
      <c r="E81" s="57" t="s">
        <v>222</v>
      </c>
      <c r="F81" s="21"/>
      <c r="G81" s="21"/>
      <c r="H81" s="21"/>
      <c r="I81" s="21"/>
      <c r="J81" s="21"/>
      <c r="K81" s="21"/>
      <c r="L81" s="21"/>
      <c r="M81" s="103">
        <f>SUM(M82)</f>
        <v>531</v>
      </c>
      <c r="N81" s="120"/>
      <c r="O81" s="103">
        <f>SUM(O82)</f>
        <v>0</v>
      </c>
      <c r="P81" s="120"/>
      <c r="Q81" s="112">
        <f aca="true" t="shared" si="4" ref="Q81:Q86">PRODUCT(O81/M81*100)</f>
        <v>0</v>
      </c>
      <c r="R81" s="113"/>
    </row>
    <row r="82" spans="1:18" ht="12.75">
      <c r="A82" s="57"/>
      <c r="B82" s="41"/>
      <c r="C82" s="59">
        <v>4241</v>
      </c>
      <c r="D82" s="41"/>
      <c r="E82" s="59" t="s">
        <v>221</v>
      </c>
      <c r="F82" s="41"/>
      <c r="G82" s="41"/>
      <c r="H82" s="41"/>
      <c r="I82" s="41"/>
      <c r="J82" s="41"/>
      <c r="K82" s="41"/>
      <c r="L82" s="41"/>
      <c r="M82" s="112">
        <v>531</v>
      </c>
      <c r="N82" s="120"/>
      <c r="O82" s="112">
        <v>0</v>
      </c>
      <c r="P82" s="120"/>
      <c r="Q82" s="112">
        <f t="shared" si="4"/>
        <v>0</v>
      </c>
      <c r="R82" s="113"/>
    </row>
    <row r="83" spans="1:18" ht="12.75">
      <c r="A83" s="220" t="s">
        <v>0</v>
      </c>
      <c r="B83" s="221"/>
      <c r="C83" s="220" t="s">
        <v>237</v>
      </c>
      <c r="D83" s="249"/>
      <c r="E83" s="249"/>
      <c r="F83" s="249"/>
      <c r="G83" s="249"/>
      <c r="H83" s="249"/>
      <c r="I83" s="249"/>
      <c r="J83" s="249"/>
      <c r="K83" s="249"/>
      <c r="L83" s="249"/>
      <c r="M83" s="243">
        <f>SUM(M84)</f>
        <v>2951</v>
      </c>
      <c r="N83" s="249"/>
      <c r="O83" s="243">
        <f>SUM(O84)</f>
        <v>2950.95</v>
      </c>
      <c r="P83" s="249"/>
      <c r="Q83" s="243">
        <f t="shared" si="4"/>
        <v>99.9983056590986</v>
      </c>
      <c r="R83" s="261"/>
    </row>
    <row r="84" spans="1:18" ht="12.75">
      <c r="A84" s="208" t="s">
        <v>0</v>
      </c>
      <c r="B84" s="115"/>
      <c r="C84" s="208">
        <v>323</v>
      </c>
      <c r="D84" s="111"/>
      <c r="E84" s="111" t="s">
        <v>107</v>
      </c>
      <c r="F84" s="111"/>
      <c r="G84" s="111"/>
      <c r="H84" s="111"/>
      <c r="I84" s="111"/>
      <c r="J84" s="111"/>
      <c r="K84" s="111"/>
      <c r="L84" s="111"/>
      <c r="M84" s="103">
        <f>SUM(M85)</f>
        <v>2951</v>
      </c>
      <c r="N84" s="111"/>
      <c r="O84" s="103">
        <f>SUM(O85)</f>
        <v>2950.95</v>
      </c>
      <c r="P84" s="111"/>
      <c r="Q84" s="112">
        <f t="shared" si="4"/>
        <v>99.9983056590986</v>
      </c>
      <c r="R84" s="113"/>
    </row>
    <row r="85" spans="1:18" ht="12.75">
      <c r="A85" s="208" t="s">
        <v>0</v>
      </c>
      <c r="B85" s="115"/>
      <c r="C85" s="213">
        <v>3232</v>
      </c>
      <c r="D85" s="120"/>
      <c r="E85" s="59" t="s">
        <v>138</v>
      </c>
      <c r="F85" s="41"/>
      <c r="G85" s="41"/>
      <c r="H85" s="41"/>
      <c r="I85" s="41"/>
      <c r="J85" s="41"/>
      <c r="K85" s="41"/>
      <c r="L85" s="41"/>
      <c r="M85" s="112">
        <v>2951</v>
      </c>
      <c r="N85" s="120"/>
      <c r="O85" s="112">
        <v>2950.95</v>
      </c>
      <c r="P85" s="120"/>
      <c r="Q85" s="112">
        <f t="shared" si="4"/>
        <v>99.9983056590986</v>
      </c>
      <c r="R85" s="113"/>
    </row>
    <row r="86" spans="1:18" ht="12.75">
      <c r="A86" s="55" t="s">
        <v>234</v>
      </c>
      <c r="B86" s="24"/>
      <c r="C86" s="55"/>
      <c r="D86" s="79" t="s">
        <v>224</v>
      </c>
      <c r="E86" s="55"/>
      <c r="F86" s="24"/>
      <c r="G86" s="24"/>
      <c r="H86" s="24"/>
      <c r="I86" s="24"/>
      <c r="J86" s="24"/>
      <c r="K86" s="24"/>
      <c r="L86" s="24"/>
      <c r="M86" s="250">
        <f>SUM(M87+N94+N108+N115)</f>
        <v>6000</v>
      </c>
      <c r="N86" s="297"/>
      <c r="O86" s="250">
        <f>SUM(P87+P94+P108+P115)</f>
        <v>5485.28</v>
      </c>
      <c r="P86" s="297"/>
      <c r="Q86" s="144">
        <f t="shared" si="4"/>
        <v>91.42133333333334</v>
      </c>
      <c r="R86" s="145"/>
    </row>
    <row r="87" spans="1:18" ht="12.75">
      <c r="A87" s="68"/>
      <c r="B87" s="69"/>
      <c r="C87" s="68" t="s">
        <v>237</v>
      </c>
      <c r="D87" s="70"/>
      <c r="E87" s="68"/>
      <c r="F87" s="71"/>
      <c r="G87" s="71"/>
      <c r="H87" s="71"/>
      <c r="I87" s="71"/>
      <c r="J87" s="71"/>
      <c r="K87" s="71"/>
      <c r="L87" s="71"/>
      <c r="M87" s="298">
        <f>SUM(N88)</f>
        <v>663</v>
      </c>
      <c r="N87" s="299"/>
      <c r="O87" s="72"/>
      <c r="P87" s="73">
        <f>SUM(P88)</f>
        <v>0</v>
      </c>
      <c r="Q87" s="72"/>
      <c r="R87" s="74">
        <f>PRODUCT(P87/M87*100)</f>
        <v>0</v>
      </c>
    </row>
    <row r="88" spans="1:18" ht="12.75">
      <c r="A88" s="57"/>
      <c r="B88" s="41"/>
      <c r="C88" s="57">
        <v>3</v>
      </c>
      <c r="D88" s="53"/>
      <c r="E88" s="208" t="s">
        <v>186</v>
      </c>
      <c r="F88" s="208"/>
      <c r="G88" s="208"/>
      <c r="H88" s="208"/>
      <c r="I88" s="208"/>
      <c r="J88" s="208"/>
      <c r="K88" s="208"/>
      <c r="L88" s="208"/>
      <c r="M88" s="48"/>
      <c r="N88" s="61">
        <f>SUM(N89)</f>
        <v>663</v>
      </c>
      <c r="O88" s="38"/>
      <c r="P88" s="61">
        <f>SUM(P89)</f>
        <v>0</v>
      </c>
      <c r="Q88" s="48"/>
      <c r="R88" s="78">
        <f aca="true" t="shared" si="5" ref="R88:R127">PRODUCT(P88/N88*100)</f>
        <v>0</v>
      </c>
    </row>
    <row r="89" spans="1:18" ht="12.75">
      <c r="A89" s="57"/>
      <c r="B89" s="41"/>
      <c r="C89" s="57">
        <v>32</v>
      </c>
      <c r="D89" s="53"/>
      <c r="E89" s="208" t="s">
        <v>187</v>
      </c>
      <c r="F89" s="208"/>
      <c r="G89" s="208"/>
      <c r="H89" s="208"/>
      <c r="I89" s="208"/>
      <c r="J89" s="208"/>
      <c r="K89" s="208"/>
      <c r="L89" s="208"/>
      <c r="M89" s="48"/>
      <c r="N89" s="61">
        <f>SUM(N90+N92)</f>
        <v>663</v>
      </c>
      <c r="O89" s="38"/>
      <c r="P89" s="61">
        <f>SUM(P90+P92)</f>
        <v>0</v>
      </c>
      <c r="Q89" s="48"/>
      <c r="R89" s="78">
        <f t="shared" si="5"/>
        <v>0</v>
      </c>
    </row>
    <row r="90" spans="1:18" ht="12.75">
      <c r="A90" s="57"/>
      <c r="B90" s="41"/>
      <c r="C90" s="57">
        <v>323</v>
      </c>
      <c r="D90" s="52"/>
      <c r="E90" s="57" t="s">
        <v>107</v>
      </c>
      <c r="F90" s="21"/>
      <c r="G90" s="21"/>
      <c r="H90" s="21"/>
      <c r="I90" s="21"/>
      <c r="J90" s="21"/>
      <c r="K90" s="21"/>
      <c r="L90" s="21"/>
      <c r="M90" s="38"/>
      <c r="N90" s="61">
        <f>SUM(N91)</f>
        <v>332</v>
      </c>
      <c r="O90" s="61"/>
      <c r="P90" s="61">
        <f>SUM(P91)</f>
        <v>0</v>
      </c>
      <c r="Q90" s="38"/>
      <c r="R90" s="78">
        <f t="shared" si="5"/>
        <v>0</v>
      </c>
    </row>
    <row r="91" spans="1:18" ht="12.75">
      <c r="A91" s="57"/>
      <c r="B91" s="41"/>
      <c r="C91" s="59">
        <v>3239</v>
      </c>
      <c r="D91" s="53"/>
      <c r="E91" s="59" t="s">
        <v>159</v>
      </c>
      <c r="F91" s="41"/>
      <c r="G91" s="41"/>
      <c r="H91" s="41"/>
      <c r="I91" s="41"/>
      <c r="J91" s="41"/>
      <c r="K91" s="41"/>
      <c r="L91" s="41"/>
      <c r="M91" s="48"/>
      <c r="N91" s="60">
        <v>332</v>
      </c>
      <c r="O91" s="48"/>
      <c r="P91" s="60">
        <v>0</v>
      </c>
      <c r="Q91" s="48"/>
      <c r="R91" s="78">
        <f t="shared" si="5"/>
        <v>0</v>
      </c>
    </row>
    <row r="92" spans="1:18" ht="12.75">
      <c r="A92" s="57"/>
      <c r="B92" s="41"/>
      <c r="C92" s="57">
        <v>329</v>
      </c>
      <c r="D92" s="52"/>
      <c r="E92" s="57" t="s">
        <v>111</v>
      </c>
      <c r="F92" s="21"/>
      <c r="G92" s="21"/>
      <c r="H92" s="21"/>
      <c r="I92" s="21"/>
      <c r="J92" s="21"/>
      <c r="K92" s="21"/>
      <c r="L92" s="21"/>
      <c r="M92" s="38"/>
      <c r="N92" s="61">
        <f>SUM(N93)</f>
        <v>331</v>
      </c>
      <c r="O92" s="61"/>
      <c r="P92" s="61">
        <f>SUM(P93)</f>
        <v>0</v>
      </c>
      <c r="Q92" s="38"/>
      <c r="R92" s="78">
        <f t="shared" si="5"/>
        <v>0</v>
      </c>
    </row>
    <row r="93" spans="1:18" ht="12.75">
      <c r="A93" s="57"/>
      <c r="B93" s="41"/>
      <c r="C93" s="59">
        <v>3299</v>
      </c>
      <c r="D93" s="53"/>
      <c r="E93" s="59" t="s">
        <v>111</v>
      </c>
      <c r="F93" s="41"/>
      <c r="G93" s="41"/>
      <c r="H93" s="41"/>
      <c r="I93" s="41"/>
      <c r="J93" s="41"/>
      <c r="K93" s="41"/>
      <c r="L93" s="41"/>
      <c r="M93" s="48"/>
      <c r="N93" s="60">
        <v>331</v>
      </c>
      <c r="O93" s="48"/>
      <c r="P93" s="60">
        <v>0</v>
      </c>
      <c r="Q93" s="48"/>
      <c r="R93" s="78">
        <f t="shared" si="5"/>
        <v>0</v>
      </c>
    </row>
    <row r="94" spans="1:18" ht="12.75">
      <c r="A94" s="68"/>
      <c r="B94" s="69"/>
      <c r="C94" s="68" t="s">
        <v>225</v>
      </c>
      <c r="D94" s="75"/>
      <c r="E94" s="76"/>
      <c r="F94" s="69"/>
      <c r="G94" s="69"/>
      <c r="H94" s="69"/>
      <c r="I94" s="69"/>
      <c r="J94" s="69"/>
      <c r="K94" s="69"/>
      <c r="L94" s="69"/>
      <c r="M94" s="77"/>
      <c r="N94" s="73">
        <f>SUM(N95)</f>
        <v>3837</v>
      </c>
      <c r="O94" s="73"/>
      <c r="P94" s="73">
        <f>SUM(P95)</f>
        <v>3935.2799999999997</v>
      </c>
      <c r="Q94" s="77"/>
      <c r="R94" s="74">
        <f t="shared" si="5"/>
        <v>102.56137607505865</v>
      </c>
    </row>
    <row r="95" spans="1:18" ht="12.75">
      <c r="A95" s="57"/>
      <c r="B95" s="41"/>
      <c r="C95" s="57">
        <v>3</v>
      </c>
      <c r="D95" s="53"/>
      <c r="E95" s="208" t="s">
        <v>186</v>
      </c>
      <c r="F95" s="208"/>
      <c r="G95" s="208"/>
      <c r="H95" s="208"/>
      <c r="I95" s="208"/>
      <c r="J95" s="208"/>
      <c r="K95" s="208"/>
      <c r="L95" s="208"/>
      <c r="M95" s="48"/>
      <c r="N95" s="61">
        <f>SUM(N96)</f>
        <v>3837</v>
      </c>
      <c r="O95" s="61"/>
      <c r="P95" s="61">
        <f>SUM(P96)</f>
        <v>3935.2799999999997</v>
      </c>
      <c r="Q95" s="48"/>
      <c r="R95" s="78">
        <f t="shared" si="5"/>
        <v>102.56137607505865</v>
      </c>
    </row>
    <row r="96" spans="1:18" ht="12.75">
      <c r="A96" s="57"/>
      <c r="B96" s="41"/>
      <c r="C96" s="57">
        <v>32</v>
      </c>
      <c r="D96" s="53"/>
      <c r="E96" s="208" t="s">
        <v>187</v>
      </c>
      <c r="F96" s="208"/>
      <c r="G96" s="208"/>
      <c r="H96" s="208"/>
      <c r="I96" s="208"/>
      <c r="J96" s="208"/>
      <c r="K96" s="208"/>
      <c r="L96" s="208"/>
      <c r="M96" s="48"/>
      <c r="N96" s="61">
        <f>SUM(N97+N99+N103+N105)</f>
        <v>3837</v>
      </c>
      <c r="O96" s="61"/>
      <c r="P96" s="61">
        <f>SUM(P97+P99+P103+P105)</f>
        <v>3935.2799999999997</v>
      </c>
      <c r="Q96" s="48"/>
      <c r="R96" s="78">
        <f t="shared" si="5"/>
        <v>102.56137607505865</v>
      </c>
    </row>
    <row r="97" spans="1:18" ht="12.75">
      <c r="A97" s="57"/>
      <c r="B97" s="41"/>
      <c r="C97" s="57">
        <v>322</v>
      </c>
      <c r="D97" s="52"/>
      <c r="E97" s="57" t="s">
        <v>132</v>
      </c>
      <c r="F97" s="21"/>
      <c r="G97" s="21"/>
      <c r="H97" s="21"/>
      <c r="I97" s="41"/>
      <c r="J97" s="41"/>
      <c r="K97" s="41"/>
      <c r="L97" s="41"/>
      <c r="M97" s="48"/>
      <c r="N97" s="61">
        <f>SUM(N98)</f>
        <v>300</v>
      </c>
      <c r="O97" s="61"/>
      <c r="P97" s="61">
        <f>SUM(P98)</f>
        <v>0</v>
      </c>
      <c r="Q97" s="48"/>
      <c r="R97" s="78">
        <f t="shared" si="5"/>
        <v>0</v>
      </c>
    </row>
    <row r="98" spans="1:18" ht="12.75">
      <c r="A98" s="57"/>
      <c r="B98" s="41"/>
      <c r="C98" s="59">
        <v>3222</v>
      </c>
      <c r="D98" s="53"/>
      <c r="E98" s="59" t="s">
        <v>219</v>
      </c>
      <c r="F98" s="41"/>
      <c r="G98" s="41"/>
      <c r="H98" s="41"/>
      <c r="I98" s="41"/>
      <c r="J98" s="41"/>
      <c r="K98" s="41"/>
      <c r="L98" s="41"/>
      <c r="M98" s="48"/>
      <c r="N98" s="60">
        <v>300</v>
      </c>
      <c r="O98" s="48"/>
      <c r="P98" s="60">
        <v>0</v>
      </c>
      <c r="Q98" s="48"/>
      <c r="R98" s="78">
        <f t="shared" si="5"/>
        <v>0</v>
      </c>
    </row>
    <row r="99" spans="1:18" ht="12.75">
      <c r="A99" s="57"/>
      <c r="B99" s="41"/>
      <c r="C99" s="57">
        <v>323</v>
      </c>
      <c r="D99" s="52"/>
      <c r="E99" s="57" t="s">
        <v>107</v>
      </c>
      <c r="F99" s="21"/>
      <c r="G99" s="21"/>
      <c r="H99" s="41"/>
      <c r="I99" s="41"/>
      <c r="J99" s="41"/>
      <c r="K99" s="41"/>
      <c r="L99" s="41"/>
      <c r="M99" s="48"/>
      <c r="N99" s="61">
        <f>SUM(N100:N102)</f>
        <v>1467</v>
      </c>
      <c r="O99" s="61"/>
      <c r="P99" s="61">
        <f>SUM(P100:P102)</f>
        <v>1724.6399999999999</v>
      </c>
      <c r="Q99" s="48"/>
      <c r="R99" s="78">
        <f t="shared" si="5"/>
        <v>117.56237218813905</v>
      </c>
    </row>
    <row r="100" spans="1:18" ht="12.75">
      <c r="A100" s="57"/>
      <c r="B100" s="41"/>
      <c r="C100" s="59">
        <v>3233</v>
      </c>
      <c r="D100" s="53"/>
      <c r="E100" s="59" t="s">
        <v>198</v>
      </c>
      <c r="F100" s="41"/>
      <c r="G100" s="41"/>
      <c r="H100" s="41"/>
      <c r="I100" s="41"/>
      <c r="J100" s="41"/>
      <c r="K100" s="41"/>
      <c r="L100" s="41"/>
      <c r="M100" s="48"/>
      <c r="N100" s="60">
        <v>80</v>
      </c>
      <c r="O100" s="48"/>
      <c r="P100" s="60">
        <v>0</v>
      </c>
      <c r="Q100" s="48"/>
      <c r="R100" s="78">
        <f t="shared" si="5"/>
        <v>0</v>
      </c>
    </row>
    <row r="101" spans="1:18" ht="12.75">
      <c r="A101" s="57"/>
      <c r="B101" s="41"/>
      <c r="C101" s="59">
        <v>3237</v>
      </c>
      <c r="D101" s="53"/>
      <c r="E101" s="59" t="s">
        <v>109</v>
      </c>
      <c r="F101" s="41"/>
      <c r="G101" s="41"/>
      <c r="H101" s="41"/>
      <c r="I101" s="41"/>
      <c r="J101" s="41"/>
      <c r="K101" s="41"/>
      <c r="L101" s="41"/>
      <c r="M101" s="48"/>
      <c r="N101" s="60">
        <v>1237</v>
      </c>
      <c r="O101" s="48"/>
      <c r="P101" s="60">
        <v>1650.26</v>
      </c>
      <c r="Q101" s="48"/>
      <c r="R101" s="78">
        <f t="shared" si="5"/>
        <v>133.40824575586095</v>
      </c>
    </row>
    <row r="102" spans="1:18" ht="12.75">
      <c r="A102" s="57"/>
      <c r="B102" s="41"/>
      <c r="C102" s="59">
        <v>3239</v>
      </c>
      <c r="D102" s="53"/>
      <c r="E102" s="59" t="s">
        <v>159</v>
      </c>
      <c r="F102" s="41"/>
      <c r="G102" s="41"/>
      <c r="H102" s="41"/>
      <c r="I102" s="41"/>
      <c r="J102" s="41"/>
      <c r="K102" s="41"/>
      <c r="L102" s="41"/>
      <c r="M102" s="48"/>
      <c r="N102" s="60">
        <v>150</v>
      </c>
      <c r="O102" s="48"/>
      <c r="P102" s="60">
        <v>74.38</v>
      </c>
      <c r="Q102" s="48"/>
      <c r="R102" s="78">
        <f t="shared" si="5"/>
        <v>49.58666666666666</v>
      </c>
    </row>
    <row r="103" spans="1:18" ht="12.75">
      <c r="A103" s="57"/>
      <c r="B103" s="41"/>
      <c r="C103" s="57">
        <v>324</v>
      </c>
      <c r="D103" s="52"/>
      <c r="E103" s="57" t="s">
        <v>226</v>
      </c>
      <c r="F103" s="21"/>
      <c r="G103" s="21"/>
      <c r="H103" s="21"/>
      <c r="I103" s="41"/>
      <c r="J103" s="41"/>
      <c r="K103" s="41"/>
      <c r="L103" s="41"/>
      <c r="M103" s="48"/>
      <c r="N103" s="61">
        <f>SUM(N104)</f>
        <v>1100</v>
      </c>
      <c r="O103" s="61"/>
      <c r="P103" s="61">
        <f>SUM(P104)</f>
        <v>689.04</v>
      </c>
      <c r="Q103" s="48"/>
      <c r="R103" s="78">
        <f t="shared" si="5"/>
        <v>62.63999999999999</v>
      </c>
    </row>
    <row r="104" spans="1:18" ht="12.75">
      <c r="A104" s="57"/>
      <c r="B104" s="41"/>
      <c r="C104" s="59">
        <v>3241</v>
      </c>
      <c r="D104" s="53"/>
      <c r="E104" s="59" t="s">
        <v>226</v>
      </c>
      <c r="F104" s="41"/>
      <c r="G104" s="41"/>
      <c r="H104" s="41"/>
      <c r="I104" s="41"/>
      <c r="J104" s="41"/>
      <c r="K104" s="41"/>
      <c r="L104" s="41"/>
      <c r="M104" s="48"/>
      <c r="N104" s="60">
        <v>1100</v>
      </c>
      <c r="O104" s="48"/>
      <c r="P104" s="60">
        <v>689.04</v>
      </c>
      <c r="Q104" s="48"/>
      <c r="R104" s="78">
        <f t="shared" si="5"/>
        <v>62.63999999999999</v>
      </c>
    </row>
    <row r="105" spans="1:18" ht="12.75">
      <c r="A105" s="57"/>
      <c r="B105" s="41"/>
      <c r="C105" s="57">
        <v>329</v>
      </c>
      <c r="D105" s="52"/>
      <c r="E105" s="57" t="s">
        <v>111</v>
      </c>
      <c r="F105" s="21"/>
      <c r="G105" s="21"/>
      <c r="H105" s="21"/>
      <c r="I105" s="41"/>
      <c r="J105" s="41"/>
      <c r="K105" s="41"/>
      <c r="L105" s="41"/>
      <c r="M105" s="48"/>
      <c r="N105" s="61">
        <f>SUM(N106:N107)</f>
        <v>970</v>
      </c>
      <c r="O105" s="61"/>
      <c r="P105" s="61">
        <f>SUM(P106:P107)</f>
        <v>1521.6</v>
      </c>
      <c r="Q105" s="48"/>
      <c r="R105" s="78">
        <f t="shared" si="5"/>
        <v>156.86597938144328</v>
      </c>
    </row>
    <row r="106" spans="1:18" ht="12.75">
      <c r="A106" s="57"/>
      <c r="B106" s="41"/>
      <c r="C106" s="59">
        <v>3293</v>
      </c>
      <c r="D106" s="53"/>
      <c r="E106" s="59" t="s">
        <v>126</v>
      </c>
      <c r="F106" s="41"/>
      <c r="G106" s="41"/>
      <c r="H106" s="41"/>
      <c r="I106" s="41"/>
      <c r="J106" s="41"/>
      <c r="K106" s="41"/>
      <c r="L106" s="41"/>
      <c r="M106" s="48"/>
      <c r="N106" s="60">
        <v>700</v>
      </c>
      <c r="O106" s="48"/>
      <c r="P106" s="60">
        <v>1521.6</v>
      </c>
      <c r="Q106" s="48"/>
      <c r="R106" s="78">
        <f t="shared" si="5"/>
        <v>217.37142857142854</v>
      </c>
    </row>
    <row r="107" spans="1:18" ht="12.75">
      <c r="A107" s="57"/>
      <c r="B107" s="41"/>
      <c r="C107" s="59">
        <v>3299</v>
      </c>
      <c r="D107" s="53"/>
      <c r="E107" s="59" t="s">
        <v>111</v>
      </c>
      <c r="F107" s="41"/>
      <c r="G107" s="41"/>
      <c r="H107" s="41"/>
      <c r="I107" s="41"/>
      <c r="J107" s="41"/>
      <c r="K107" s="41"/>
      <c r="L107" s="41"/>
      <c r="M107" s="48"/>
      <c r="N107" s="60">
        <v>270</v>
      </c>
      <c r="O107" s="48"/>
      <c r="P107" s="60">
        <v>0</v>
      </c>
      <c r="Q107" s="48"/>
      <c r="R107" s="78">
        <f t="shared" si="5"/>
        <v>0</v>
      </c>
    </row>
    <row r="108" spans="1:18" ht="12.75">
      <c r="A108" s="68"/>
      <c r="B108" s="71"/>
      <c r="C108" s="68" t="s">
        <v>201</v>
      </c>
      <c r="D108" s="70"/>
      <c r="E108" s="68"/>
      <c r="F108" s="71"/>
      <c r="G108" s="71"/>
      <c r="H108" s="71"/>
      <c r="I108" s="71"/>
      <c r="J108" s="71"/>
      <c r="K108" s="71"/>
      <c r="L108" s="71"/>
      <c r="M108" s="72"/>
      <c r="N108" s="73">
        <f>SUM(N109)</f>
        <v>500</v>
      </c>
      <c r="O108" s="73"/>
      <c r="P108" s="73">
        <f>SUM(P109)</f>
        <v>1000</v>
      </c>
      <c r="Q108" s="72"/>
      <c r="R108" s="74">
        <f t="shared" si="5"/>
        <v>200</v>
      </c>
    </row>
    <row r="109" spans="1:18" ht="12.75">
      <c r="A109" s="57"/>
      <c r="B109" s="41"/>
      <c r="C109" s="57">
        <v>3</v>
      </c>
      <c r="D109" s="53"/>
      <c r="E109" s="208" t="s">
        <v>186</v>
      </c>
      <c r="F109" s="208"/>
      <c r="G109" s="208"/>
      <c r="H109" s="208"/>
      <c r="I109" s="208"/>
      <c r="J109" s="208"/>
      <c r="K109" s="208"/>
      <c r="L109" s="208"/>
      <c r="M109" s="48"/>
      <c r="N109" s="61">
        <f>SUM(N110)</f>
        <v>500</v>
      </c>
      <c r="O109" s="61"/>
      <c r="P109" s="61">
        <f>SUM(P110)</f>
        <v>1000</v>
      </c>
      <c r="Q109" s="48"/>
      <c r="R109" s="78">
        <f t="shared" si="5"/>
        <v>200</v>
      </c>
    </row>
    <row r="110" spans="1:18" ht="12.75">
      <c r="A110" s="57"/>
      <c r="B110" s="41"/>
      <c r="C110" s="57">
        <v>32</v>
      </c>
      <c r="D110" s="53"/>
      <c r="E110" s="208" t="s">
        <v>187</v>
      </c>
      <c r="F110" s="208"/>
      <c r="G110" s="208"/>
      <c r="H110" s="208"/>
      <c r="I110" s="208"/>
      <c r="J110" s="208"/>
      <c r="K110" s="208"/>
      <c r="L110" s="208"/>
      <c r="M110" s="48"/>
      <c r="N110" s="61">
        <f>SUM(N111+N113)</f>
        <v>500</v>
      </c>
      <c r="O110" s="61"/>
      <c r="P110" s="61">
        <f>SUM(P111+P113)</f>
        <v>1000</v>
      </c>
      <c r="Q110" s="48"/>
      <c r="R110" s="78">
        <f t="shared" si="5"/>
        <v>200</v>
      </c>
    </row>
    <row r="111" spans="1:18" ht="12.75">
      <c r="A111" s="57"/>
      <c r="B111" s="41"/>
      <c r="C111" s="57">
        <v>323</v>
      </c>
      <c r="D111" s="52"/>
      <c r="E111" s="57" t="s">
        <v>107</v>
      </c>
      <c r="F111" s="21"/>
      <c r="G111" s="41"/>
      <c r="H111" s="41"/>
      <c r="I111" s="41"/>
      <c r="J111" s="41"/>
      <c r="K111" s="41"/>
      <c r="L111" s="41"/>
      <c r="M111" s="48"/>
      <c r="N111" s="61">
        <f>SUM(N112)</f>
        <v>100</v>
      </c>
      <c r="O111" s="61"/>
      <c r="P111" s="61">
        <f>SUM(P112)</f>
        <v>0</v>
      </c>
      <c r="Q111" s="48"/>
      <c r="R111" s="78">
        <f t="shared" si="5"/>
        <v>0</v>
      </c>
    </row>
    <row r="112" spans="1:18" ht="12.75">
      <c r="A112" s="57"/>
      <c r="B112" s="41"/>
      <c r="C112" s="59">
        <v>3233</v>
      </c>
      <c r="D112" s="53"/>
      <c r="E112" s="59" t="s">
        <v>198</v>
      </c>
      <c r="F112" s="41"/>
      <c r="G112" s="41"/>
      <c r="H112" s="41"/>
      <c r="I112" s="41"/>
      <c r="J112" s="41"/>
      <c r="K112" s="41"/>
      <c r="L112" s="41"/>
      <c r="M112" s="48"/>
      <c r="N112" s="60">
        <v>100</v>
      </c>
      <c r="O112" s="48"/>
      <c r="P112" s="60">
        <v>0</v>
      </c>
      <c r="Q112" s="48"/>
      <c r="R112" s="78">
        <f t="shared" si="5"/>
        <v>0</v>
      </c>
    </row>
    <row r="113" spans="1:18" ht="12.75">
      <c r="A113" s="57"/>
      <c r="B113" s="41"/>
      <c r="C113" s="57">
        <v>329</v>
      </c>
      <c r="D113" s="52"/>
      <c r="E113" s="57" t="s">
        <v>111</v>
      </c>
      <c r="F113" s="21"/>
      <c r="G113" s="41"/>
      <c r="H113" s="41"/>
      <c r="I113" s="41"/>
      <c r="J113" s="41"/>
      <c r="K113" s="41"/>
      <c r="L113" s="41"/>
      <c r="M113" s="48"/>
      <c r="N113" s="61">
        <f>SUM(N114)</f>
        <v>400</v>
      </c>
      <c r="O113" s="61"/>
      <c r="P113" s="61">
        <f>SUM(P114)</f>
        <v>1000</v>
      </c>
      <c r="Q113" s="48"/>
      <c r="R113" s="78">
        <f t="shared" si="5"/>
        <v>250</v>
      </c>
    </row>
    <row r="114" spans="1:18" ht="12.75">
      <c r="A114" s="57"/>
      <c r="B114" s="41"/>
      <c r="C114" s="59">
        <v>3299</v>
      </c>
      <c r="D114" s="53"/>
      <c r="E114" s="59" t="s">
        <v>111</v>
      </c>
      <c r="F114" s="41"/>
      <c r="G114" s="41"/>
      <c r="H114" s="41"/>
      <c r="I114" s="41"/>
      <c r="J114" s="41"/>
      <c r="K114" s="41"/>
      <c r="L114" s="41"/>
      <c r="M114" s="48"/>
      <c r="N114" s="60">
        <v>400</v>
      </c>
      <c r="O114" s="48"/>
      <c r="P114" s="60">
        <v>1000</v>
      </c>
      <c r="Q114" s="48"/>
      <c r="R114" s="78">
        <f t="shared" si="5"/>
        <v>250</v>
      </c>
    </row>
    <row r="115" spans="1:18" ht="12.75">
      <c r="A115" s="68"/>
      <c r="B115" s="71"/>
      <c r="C115" s="68" t="s">
        <v>206</v>
      </c>
      <c r="D115" s="70"/>
      <c r="E115" s="68"/>
      <c r="F115" s="71"/>
      <c r="G115" s="71"/>
      <c r="H115" s="71"/>
      <c r="I115" s="71"/>
      <c r="J115" s="71"/>
      <c r="K115" s="71"/>
      <c r="L115" s="71"/>
      <c r="M115" s="72"/>
      <c r="N115" s="73">
        <f>SUM(N116)</f>
        <v>1000</v>
      </c>
      <c r="O115" s="73"/>
      <c r="P115" s="73">
        <f>SUM(P116)</f>
        <v>550</v>
      </c>
      <c r="Q115" s="72"/>
      <c r="R115" s="74">
        <f t="shared" si="5"/>
        <v>55.00000000000001</v>
      </c>
    </row>
    <row r="116" spans="1:18" ht="12.75">
      <c r="A116" s="57"/>
      <c r="B116" s="41"/>
      <c r="C116" s="57">
        <v>3</v>
      </c>
      <c r="D116" s="53"/>
      <c r="E116" s="208" t="s">
        <v>186</v>
      </c>
      <c r="F116" s="208"/>
      <c r="G116" s="208"/>
      <c r="H116" s="208"/>
      <c r="I116" s="208"/>
      <c r="J116" s="208"/>
      <c r="K116" s="208"/>
      <c r="L116" s="208"/>
      <c r="M116" s="48"/>
      <c r="N116" s="61">
        <f>SUM(N117)</f>
        <v>1000</v>
      </c>
      <c r="O116" s="61"/>
      <c r="P116" s="61">
        <f>SUM(P117)</f>
        <v>550</v>
      </c>
      <c r="Q116" s="48"/>
      <c r="R116" s="78">
        <f t="shared" si="5"/>
        <v>55.00000000000001</v>
      </c>
    </row>
    <row r="117" spans="1:18" ht="12.75">
      <c r="A117" s="57"/>
      <c r="B117" s="41"/>
      <c r="C117" s="57">
        <v>32</v>
      </c>
      <c r="D117" s="53"/>
      <c r="E117" s="208" t="s">
        <v>187</v>
      </c>
      <c r="F117" s="208"/>
      <c r="G117" s="208"/>
      <c r="H117" s="208"/>
      <c r="I117" s="208"/>
      <c r="J117" s="208"/>
      <c r="K117" s="208"/>
      <c r="L117" s="208"/>
      <c r="M117" s="48"/>
      <c r="N117" s="61">
        <f>SUM(N118+N120)</f>
        <v>1000</v>
      </c>
      <c r="O117" s="61"/>
      <c r="P117" s="61">
        <f>SUM(P118+P120)</f>
        <v>550</v>
      </c>
      <c r="Q117" s="48"/>
      <c r="R117" s="78">
        <f t="shared" si="5"/>
        <v>55.00000000000001</v>
      </c>
    </row>
    <row r="118" spans="1:18" ht="12.75">
      <c r="A118" s="57"/>
      <c r="B118" s="41"/>
      <c r="C118" s="57">
        <v>323</v>
      </c>
      <c r="D118" s="52"/>
      <c r="E118" s="57" t="s">
        <v>107</v>
      </c>
      <c r="F118" s="21"/>
      <c r="G118" s="41"/>
      <c r="H118" s="41"/>
      <c r="I118" s="41"/>
      <c r="J118" s="41"/>
      <c r="K118" s="41"/>
      <c r="L118" s="41"/>
      <c r="M118" s="48"/>
      <c r="N118" s="61">
        <f>SUM(N119)</f>
        <v>400</v>
      </c>
      <c r="O118" s="61"/>
      <c r="P118" s="61">
        <f>SUM(P119)</f>
        <v>157.48</v>
      </c>
      <c r="Q118" s="48"/>
      <c r="R118" s="78">
        <f t="shared" si="5"/>
        <v>39.37</v>
      </c>
    </row>
    <row r="119" spans="1:18" ht="12.75">
      <c r="A119" s="57"/>
      <c r="B119" s="41"/>
      <c r="C119" s="59">
        <v>3239</v>
      </c>
      <c r="D119" s="53"/>
      <c r="E119" s="59" t="s">
        <v>159</v>
      </c>
      <c r="F119" s="41"/>
      <c r="G119" s="41"/>
      <c r="H119" s="41"/>
      <c r="I119" s="41"/>
      <c r="J119" s="41"/>
      <c r="K119" s="41"/>
      <c r="L119" s="41"/>
      <c r="M119" s="48"/>
      <c r="N119" s="60">
        <v>400</v>
      </c>
      <c r="O119" s="48"/>
      <c r="P119" s="60">
        <v>157.48</v>
      </c>
      <c r="Q119" s="48"/>
      <c r="R119" s="78">
        <f t="shared" si="5"/>
        <v>39.37</v>
      </c>
    </row>
    <row r="120" spans="1:18" ht="12.75">
      <c r="A120" s="57"/>
      <c r="B120" s="41"/>
      <c r="C120" s="57">
        <v>329</v>
      </c>
      <c r="D120" s="52"/>
      <c r="E120" s="57" t="s">
        <v>111</v>
      </c>
      <c r="F120" s="21"/>
      <c r="G120" s="41"/>
      <c r="H120" s="41"/>
      <c r="I120" s="41"/>
      <c r="J120" s="41"/>
      <c r="K120" s="41"/>
      <c r="L120" s="41"/>
      <c r="M120" s="48"/>
      <c r="N120" s="61">
        <f>SUM(N121)</f>
        <v>600</v>
      </c>
      <c r="O120" s="61"/>
      <c r="P120" s="61">
        <f>SUM(P121)</f>
        <v>392.52</v>
      </c>
      <c r="Q120" s="48"/>
      <c r="R120" s="78">
        <f t="shared" si="5"/>
        <v>65.42</v>
      </c>
    </row>
    <row r="121" spans="1:18" ht="12.75">
      <c r="A121" s="57"/>
      <c r="B121" s="41"/>
      <c r="C121" s="59">
        <v>3299</v>
      </c>
      <c r="D121" s="53"/>
      <c r="E121" s="59" t="s">
        <v>111</v>
      </c>
      <c r="F121" s="41"/>
      <c r="G121" s="41"/>
      <c r="H121" s="41"/>
      <c r="I121" s="41"/>
      <c r="J121" s="41"/>
      <c r="K121" s="41"/>
      <c r="L121" s="41"/>
      <c r="M121" s="48"/>
      <c r="N121" s="60">
        <v>600</v>
      </c>
      <c r="O121" s="48"/>
      <c r="P121" s="60">
        <v>392.52</v>
      </c>
      <c r="Q121" s="48"/>
      <c r="R121" s="78">
        <f t="shared" si="5"/>
        <v>65.42</v>
      </c>
    </row>
    <row r="122" spans="1:18" ht="12.75">
      <c r="A122" s="55" t="s">
        <v>235</v>
      </c>
      <c r="B122" s="18"/>
      <c r="C122" s="82"/>
      <c r="D122" s="83"/>
      <c r="E122" s="82"/>
      <c r="F122" s="18"/>
      <c r="G122" s="18"/>
      <c r="H122" s="18"/>
      <c r="I122" s="18"/>
      <c r="J122" s="18"/>
      <c r="K122" s="18"/>
      <c r="L122" s="18"/>
      <c r="M122" s="54"/>
      <c r="N122" s="84">
        <f>SUM(N123)</f>
        <v>259</v>
      </c>
      <c r="O122" s="84"/>
      <c r="P122" s="84">
        <f>SUM(P123)</f>
        <v>0</v>
      </c>
      <c r="Q122" s="80"/>
      <c r="R122" s="81">
        <f t="shared" si="5"/>
        <v>0</v>
      </c>
    </row>
    <row r="123" spans="1:18" ht="12.75">
      <c r="A123" s="68"/>
      <c r="B123" s="71"/>
      <c r="C123" s="68" t="s">
        <v>201</v>
      </c>
      <c r="D123" s="70"/>
      <c r="E123" s="68"/>
      <c r="F123" s="71"/>
      <c r="G123" s="71"/>
      <c r="H123" s="71"/>
      <c r="I123" s="71"/>
      <c r="J123" s="71"/>
      <c r="K123" s="71"/>
      <c r="L123" s="71"/>
      <c r="M123" s="72"/>
      <c r="N123" s="73">
        <f>SUM(N124)</f>
        <v>259</v>
      </c>
      <c r="O123" s="73"/>
      <c r="P123" s="73">
        <f>SUM(P124)</f>
        <v>0</v>
      </c>
      <c r="Q123" s="72"/>
      <c r="R123" s="74">
        <f t="shared" si="5"/>
        <v>0</v>
      </c>
    </row>
    <row r="124" spans="1:18" ht="12.75">
      <c r="A124" s="57"/>
      <c r="B124" s="41"/>
      <c r="C124" s="57">
        <v>3</v>
      </c>
      <c r="D124" s="53"/>
      <c r="E124" s="208" t="s">
        <v>186</v>
      </c>
      <c r="F124" s="208"/>
      <c r="G124" s="208"/>
      <c r="H124" s="208"/>
      <c r="I124" s="208"/>
      <c r="J124" s="208"/>
      <c r="K124" s="208"/>
      <c r="L124" s="208"/>
      <c r="M124" s="48"/>
      <c r="N124" s="61">
        <f>SUM(N125)</f>
        <v>259</v>
      </c>
      <c r="O124" s="61"/>
      <c r="P124" s="61">
        <f>SUM(P125)</f>
        <v>0</v>
      </c>
      <c r="Q124" s="38"/>
      <c r="R124" s="78">
        <f t="shared" si="5"/>
        <v>0</v>
      </c>
    </row>
    <row r="125" spans="1:18" ht="12.75">
      <c r="A125" s="57"/>
      <c r="B125" s="41"/>
      <c r="C125" s="57">
        <v>38</v>
      </c>
      <c r="D125" s="52"/>
      <c r="E125" s="57" t="s">
        <v>227</v>
      </c>
      <c r="F125" s="21"/>
      <c r="G125" s="21"/>
      <c r="H125" s="21"/>
      <c r="I125" s="21"/>
      <c r="J125" s="21"/>
      <c r="K125" s="21"/>
      <c r="L125" s="21"/>
      <c r="M125" s="38"/>
      <c r="N125" s="61">
        <f>SUM(N126)</f>
        <v>259</v>
      </c>
      <c r="O125" s="61"/>
      <c r="P125" s="61">
        <f>SUM(P126)</f>
        <v>0</v>
      </c>
      <c r="Q125" s="38"/>
      <c r="R125" s="78">
        <f t="shared" si="5"/>
        <v>0</v>
      </c>
    </row>
    <row r="126" spans="1:18" ht="12.75">
      <c r="A126" s="57"/>
      <c r="B126" s="41"/>
      <c r="C126" s="57">
        <v>381</v>
      </c>
      <c r="D126" s="52"/>
      <c r="E126" s="57" t="s">
        <v>228</v>
      </c>
      <c r="F126" s="21"/>
      <c r="G126" s="21"/>
      <c r="H126" s="21"/>
      <c r="I126" s="21"/>
      <c r="J126" s="21"/>
      <c r="K126" s="21"/>
      <c r="L126" s="21"/>
      <c r="M126" s="38"/>
      <c r="N126" s="61">
        <f>SUM(N127)</f>
        <v>259</v>
      </c>
      <c r="O126" s="61"/>
      <c r="P126" s="61">
        <f>SUM(P127)</f>
        <v>0</v>
      </c>
      <c r="Q126" s="38"/>
      <c r="R126" s="78">
        <f t="shared" si="5"/>
        <v>0</v>
      </c>
    </row>
    <row r="127" spans="1:18" ht="12.75">
      <c r="A127" s="57"/>
      <c r="B127" s="41"/>
      <c r="C127" s="59">
        <v>3812</v>
      </c>
      <c r="D127" s="53"/>
      <c r="E127" s="59" t="s">
        <v>229</v>
      </c>
      <c r="F127" s="41"/>
      <c r="G127" s="41"/>
      <c r="H127" s="41"/>
      <c r="I127" s="41"/>
      <c r="J127" s="41"/>
      <c r="K127" s="41"/>
      <c r="L127" s="41"/>
      <c r="M127" s="48"/>
      <c r="N127" s="60">
        <v>259</v>
      </c>
      <c r="O127" s="48"/>
      <c r="P127" s="60">
        <v>0</v>
      </c>
      <c r="Q127" s="48"/>
      <c r="R127" s="78">
        <f t="shared" si="5"/>
        <v>0</v>
      </c>
    </row>
    <row r="128" spans="1:18" s="17" customFormat="1" ht="27" customHeight="1">
      <c r="A128" s="253"/>
      <c r="B128" s="253"/>
      <c r="C128" s="253" t="s">
        <v>236</v>
      </c>
      <c r="D128" s="253"/>
      <c r="E128" s="253"/>
      <c r="F128" s="253"/>
      <c r="G128" s="253"/>
      <c r="H128" s="253"/>
      <c r="I128" s="253"/>
      <c r="J128" s="253"/>
      <c r="K128" s="253"/>
      <c r="L128" s="253"/>
      <c r="M128" s="227">
        <f>SUM(M129)</f>
        <v>404445</v>
      </c>
      <c r="N128" s="227"/>
      <c r="O128" s="227">
        <f>SUM(O129)</f>
        <v>200082.02000000002</v>
      </c>
      <c r="P128" s="227"/>
      <c r="Q128" s="227">
        <f>PRODUCT(O128/M128*100)</f>
        <v>49.47076116653687</v>
      </c>
      <c r="R128" s="227"/>
    </row>
    <row r="129" spans="1:18" ht="25.5" customHeight="1">
      <c r="A129" s="247"/>
      <c r="B129" s="248"/>
      <c r="C129" s="254">
        <v>1007</v>
      </c>
      <c r="D129" s="254"/>
      <c r="E129" s="255" t="s">
        <v>190</v>
      </c>
      <c r="F129" s="255"/>
      <c r="G129" s="255"/>
      <c r="H129" s="255"/>
      <c r="I129" s="255"/>
      <c r="J129" s="255"/>
      <c r="K129" s="255"/>
      <c r="L129" s="255"/>
      <c r="M129" s="250">
        <f>SUM(M130)</f>
        <v>404445</v>
      </c>
      <c r="N129" s="248"/>
      <c r="O129" s="250">
        <f>SUM(O130)</f>
        <v>200082.02000000002</v>
      </c>
      <c r="P129" s="248"/>
      <c r="Q129" s="251">
        <f aca="true" t="shared" si="6" ref="Q129:Q146">PRODUCT(O129/M129*100)</f>
        <v>49.47076116653687</v>
      </c>
      <c r="R129" s="252"/>
    </row>
    <row r="130" spans="1:18" ht="27" customHeight="1">
      <c r="A130" s="242" t="s">
        <v>0</v>
      </c>
      <c r="B130" s="137"/>
      <c r="C130" s="257" t="s">
        <v>191</v>
      </c>
      <c r="D130" s="257"/>
      <c r="E130" s="258" t="s">
        <v>192</v>
      </c>
      <c r="F130" s="258"/>
      <c r="G130" s="258"/>
      <c r="H130" s="258"/>
      <c r="I130" s="258"/>
      <c r="J130" s="258"/>
      <c r="K130" s="258"/>
      <c r="L130" s="258"/>
      <c r="M130" s="237">
        <f>SUM(M135+M138+M140+M143+M145)</f>
        <v>404445</v>
      </c>
      <c r="N130" s="238"/>
      <c r="O130" s="237">
        <f>SUM(O135+O138+O140+O143+O145)</f>
        <v>200082.02000000002</v>
      </c>
      <c r="P130" s="238"/>
      <c r="Q130" s="239">
        <f t="shared" si="6"/>
        <v>49.47076116653687</v>
      </c>
      <c r="R130" s="240"/>
    </row>
    <row r="131" spans="1:18" ht="12.75">
      <c r="A131" s="241" t="s">
        <v>0</v>
      </c>
      <c r="B131" s="221"/>
      <c r="C131" s="256" t="s">
        <v>175</v>
      </c>
      <c r="D131" s="256"/>
      <c r="E131" s="256"/>
      <c r="F131" s="256"/>
      <c r="G131" s="256"/>
      <c r="H131" s="256"/>
      <c r="I131" s="256"/>
      <c r="J131" s="256"/>
      <c r="K131" s="256"/>
      <c r="L131" s="256"/>
      <c r="M131" s="243">
        <f>SUM(M135+M138+M140+M143+M145)</f>
        <v>404445</v>
      </c>
      <c r="N131" s="244"/>
      <c r="O131" s="243">
        <f>SUM(O135+O138+O140+O143+O145)</f>
        <v>200082.02000000002</v>
      </c>
      <c r="P131" s="244"/>
      <c r="Q131" s="245">
        <f t="shared" si="6"/>
        <v>49.47076116653687</v>
      </c>
      <c r="R131" s="246"/>
    </row>
    <row r="132" spans="1:18" ht="12.75">
      <c r="A132" s="220" t="s">
        <v>0</v>
      </c>
      <c r="B132" s="221"/>
      <c r="C132" s="256" t="s">
        <v>193</v>
      </c>
      <c r="D132" s="256"/>
      <c r="E132" s="256"/>
      <c r="F132" s="256"/>
      <c r="G132" s="256"/>
      <c r="H132" s="256"/>
      <c r="I132" s="256"/>
      <c r="J132" s="256"/>
      <c r="K132" s="256"/>
      <c r="L132" s="256"/>
      <c r="M132" s="243">
        <f>SUM(M135+M138+M140+M143+M145)</f>
        <v>404445</v>
      </c>
      <c r="N132" s="244"/>
      <c r="O132" s="243">
        <f>SUM(O135+O138+O140+O143+O145)</f>
        <v>200082.02000000002</v>
      </c>
      <c r="P132" s="244"/>
      <c r="Q132" s="245">
        <f t="shared" si="6"/>
        <v>49.47076116653687</v>
      </c>
      <c r="R132" s="246"/>
    </row>
    <row r="133" spans="1:18" ht="12.75">
      <c r="A133" s="62"/>
      <c r="B133" s="63"/>
      <c r="C133" s="64">
        <v>3</v>
      </c>
      <c r="D133" s="64"/>
      <c r="E133" s="64" t="s">
        <v>186</v>
      </c>
      <c r="F133" s="64"/>
      <c r="G133" s="64"/>
      <c r="H133" s="64"/>
      <c r="I133" s="64"/>
      <c r="J133" s="64"/>
      <c r="K133" s="64"/>
      <c r="L133" s="64"/>
      <c r="M133" s="210">
        <f>SUM(M134+M142)</f>
        <v>404445</v>
      </c>
      <c r="N133" s="211"/>
      <c r="O133" s="210">
        <f>SUM(O134+O142)</f>
        <v>200082.02000000002</v>
      </c>
      <c r="P133" s="211"/>
      <c r="Q133" s="204">
        <f>PRODUCT(O133/M133*100)</f>
        <v>49.47076116653687</v>
      </c>
      <c r="R133" s="205"/>
    </row>
    <row r="134" spans="1:18" ht="12.75">
      <c r="A134" s="85"/>
      <c r="B134" s="86"/>
      <c r="C134" s="87">
        <v>31</v>
      </c>
      <c r="D134" s="87"/>
      <c r="E134" s="87" t="s">
        <v>230</v>
      </c>
      <c r="F134" s="87"/>
      <c r="G134" s="87"/>
      <c r="H134" s="87"/>
      <c r="I134" s="87"/>
      <c r="J134" s="87"/>
      <c r="K134" s="87"/>
      <c r="L134" s="87"/>
      <c r="M134" s="230">
        <f>SUM(M135+M138+M140)</f>
        <v>356654</v>
      </c>
      <c r="N134" s="231"/>
      <c r="O134" s="230">
        <f>SUM(O135+O138+O140)</f>
        <v>171048.45</v>
      </c>
      <c r="P134" s="231"/>
      <c r="Q134" s="206">
        <f>PRODUCT(O134/M134*100)</f>
        <v>47.95921257016605</v>
      </c>
      <c r="R134" s="207"/>
    </row>
    <row r="135" spans="1:18" ht="12.75">
      <c r="A135" s="213" t="s">
        <v>0</v>
      </c>
      <c r="B135" s="115"/>
      <c r="C135" s="208" t="s">
        <v>113</v>
      </c>
      <c r="D135" s="208"/>
      <c r="E135" s="208" t="s">
        <v>114</v>
      </c>
      <c r="F135" s="208"/>
      <c r="G135" s="208"/>
      <c r="H135" s="208"/>
      <c r="I135" s="208"/>
      <c r="J135" s="208"/>
      <c r="K135" s="208"/>
      <c r="L135" s="208"/>
      <c r="M135" s="103">
        <f>SUM(M136:N137)</f>
        <v>291945</v>
      </c>
      <c r="N135" s="117"/>
      <c r="O135" s="103">
        <f>SUM(O136:P137)</f>
        <v>141204.32</v>
      </c>
      <c r="P135" s="117"/>
      <c r="Q135" s="235">
        <f t="shared" si="6"/>
        <v>48.3667540118858</v>
      </c>
      <c r="R135" s="236"/>
    </row>
    <row r="136" spans="1:18" ht="12.75">
      <c r="A136" s="213" t="s">
        <v>0</v>
      </c>
      <c r="B136" s="115"/>
      <c r="C136" s="213" t="s">
        <v>115</v>
      </c>
      <c r="D136" s="213"/>
      <c r="E136" s="213" t="s">
        <v>116</v>
      </c>
      <c r="F136" s="213"/>
      <c r="G136" s="213"/>
      <c r="H136" s="213"/>
      <c r="I136" s="213"/>
      <c r="J136" s="213"/>
      <c r="K136" s="213"/>
      <c r="L136" s="213"/>
      <c r="M136" s="112">
        <v>280000</v>
      </c>
      <c r="N136" s="115"/>
      <c r="O136" s="112">
        <v>136332.72</v>
      </c>
      <c r="P136" s="115"/>
      <c r="Q136" s="228">
        <f t="shared" si="6"/>
        <v>48.69025714285714</v>
      </c>
      <c r="R136" s="229"/>
    </row>
    <row r="137" spans="1:18" ht="12.75">
      <c r="A137" s="213" t="s">
        <v>0</v>
      </c>
      <c r="B137" s="115"/>
      <c r="C137" s="213">
        <v>3113</v>
      </c>
      <c r="D137" s="213"/>
      <c r="E137" s="213" t="s">
        <v>194</v>
      </c>
      <c r="F137" s="213"/>
      <c r="G137" s="213"/>
      <c r="H137" s="213"/>
      <c r="I137" s="213"/>
      <c r="J137" s="213"/>
      <c r="K137" s="213"/>
      <c r="L137" s="213"/>
      <c r="M137" s="112">
        <v>11945</v>
      </c>
      <c r="N137" s="115"/>
      <c r="O137" s="112">
        <v>4871.6</v>
      </c>
      <c r="P137" s="115"/>
      <c r="Q137" s="228">
        <f t="shared" si="6"/>
        <v>40.78359146086229</v>
      </c>
      <c r="R137" s="229"/>
    </row>
    <row r="138" spans="1:18" ht="12.75">
      <c r="A138" s="213" t="s">
        <v>0</v>
      </c>
      <c r="B138" s="115"/>
      <c r="C138" s="208" t="s">
        <v>143</v>
      </c>
      <c r="D138" s="208"/>
      <c r="E138" s="208" t="s">
        <v>144</v>
      </c>
      <c r="F138" s="208"/>
      <c r="G138" s="208"/>
      <c r="H138" s="208"/>
      <c r="I138" s="208"/>
      <c r="J138" s="208"/>
      <c r="K138" s="208"/>
      <c r="L138" s="208"/>
      <c r="M138" s="103">
        <f>SUM(M139)</f>
        <v>14709</v>
      </c>
      <c r="N138" s="117"/>
      <c r="O138" s="103">
        <f>SUM(O139)</f>
        <v>6545.4</v>
      </c>
      <c r="P138" s="117"/>
      <c r="Q138" s="235">
        <f t="shared" si="6"/>
        <v>44.499286151335916</v>
      </c>
      <c r="R138" s="236"/>
    </row>
    <row r="139" spans="1:18" ht="12.75">
      <c r="A139" s="213" t="s">
        <v>0</v>
      </c>
      <c r="B139" s="115"/>
      <c r="C139" s="213" t="s">
        <v>145</v>
      </c>
      <c r="D139" s="213"/>
      <c r="E139" s="213" t="s">
        <v>144</v>
      </c>
      <c r="F139" s="213"/>
      <c r="G139" s="213"/>
      <c r="H139" s="213"/>
      <c r="I139" s="213"/>
      <c r="J139" s="213"/>
      <c r="K139" s="213"/>
      <c r="L139" s="213"/>
      <c r="M139" s="112">
        <v>14709</v>
      </c>
      <c r="N139" s="115"/>
      <c r="O139" s="112">
        <v>6545.4</v>
      </c>
      <c r="P139" s="115"/>
      <c r="Q139" s="228">
        <f t="shared" si="6"/>
        <v>44.499286151335916</v>
      </c>
      <c r="R139" s="229"/>
    </row>
    <row r="140" spans="1:18" ht="12.75">
      <c r="A140" s="213" t="s">
        <v>0</v>
      </c>
      <c r="B140" s="115"/>
      <c r="C140" s="208" t="s">
        <v>117</v>
      </c>
      <c r="D140" s="208"/>
      <c r="E140" s="208" t="s">
        <v>118</v>
      </c>
      <c r="F140" s="208"/>
      <c r="G140" s="208"/>
      <c r="H140" s="208"/>
      <c r="I140" s="208"/>
      <c r="J140" s="208"/>
      <c r="K140" s="208"/>
      <c r="L140" s="208"/>
      <c r="M140" s="103">
        <f>SUM(M141)</f>
        <v>50000</v>
      </c>
      <c r="N140" s="117"/>
      <c r="O140" s="103">
        <f>SUM(O141)</f>
        <v>23298.73</v>
      </c>
      <c r="P140" s="117"/>
      <c r="Q140" s="235">
        <f t="shared" si="6"/>
        <v>46.59746</v>
      </c>
      <c r="R140" s="236"/>
    </row>
    <row r="141" spans="1:18" ht="12.75">
      <c r="A141" s="213" t="s">
        <v>0</v>
      </c>
      <c r="B141" s="115"/>
      <c r="C141" s="213" t="s">
        <v>119</v>
      </c>
      <c r="D141" s="213"/>
      <c r="E141" s="213" t="s">
        <v>120</v>
      </c>
      <c r="F141" s="213"/>
      <c r="G141" s="213"/>
      <c r="H141" s="213"/>
      <c r="I141" s="213"/>
      <c r="J141" s="213"/>
      <c r="K141" s="213"/>
      <c r="L141" s="213"/>
      <c r="M141" s="112">
        <v>50000</v>
      </c>
      <c r="N141" s="115"/>
      <c r="O141" s="112">
        <v>23298.73</v>
      </c>
      <c r="P141" s="115"/>
      <c r="Q141" s="228">
        <f t="shared" si="6"/>
        <v>46.59746</v>
      </c>
      <c r="R141" s="229"/>
    </row>
    <row r="142" spans="1:18" ht="12.75">
      <c r="A142" s="59"/>
      <c r="B142" s="41"/>
      <c r="C142" s="57">
        <v>32</v>
      </c>
      <c r="D142" s="57"/>
      <c r="E142" s="208" t="s">
        <v>187</v>
      </c>
      <c r="F142" s="209"/>
      <c r="G142" s="209"/>
      <c r="H142" s="209"/>
      <c r="I142" s="209"/>
      <c r="J142" s="209"/>
      <c r="K142" s="209"/>
      <c r="L142" s="209"/>
      <c r="M142" s="103">
        <f>SUM(M143+M145)</f>
        <v>47791</v>
      </c>
      <c r="N142" s="219"/>
      <c r="O142" s="103">
        <f>SUM(O143+O145)</f>
        <v>29033.57</v>
      </c>
      <c r="P142" s="219"/>
      <c r="Q142" s="235">
        <f>SUM(Q143+Q145)</f>
        <v>134.60479520049427</v>
      </c>
      <c r="R142" s="202"/>
    </row>
    <row r="143" spans="1:18" ht="12.75">
      <c r="A143" s="213" t="s">
        <v>0</v>
      </c>
      <c r="B143" s="115"/>
      <c r="C143" s="208" t="s">
        <v>121</v>
      </c>
      <c r="D143" s="208"/>
      <c r="E143" s="208" t="s">
        <v>122</v>
      </c>
      <c r="F143" s="208"/>
      <c r="G143" s="208"/>
      <c r="H143" s="208"/>
      <c r="I143" s="208"/>
      <c r="J143" s="208"/>
      <c r="K143" s="208"/>
      <c r="L143" s="208"/>
      <c r="M143" s="103">
        <f>SUM(M144)</f>
        <v>38500</v>
      </c>
      <c r="N143" s="117"/>
      <c r="O143" s="103">
        <f>SUM(O144)</f>
        <v>21784.6</v>
      </c>
      <c r="P143" s="117"/>
      <c r="Q143" s="235">
        <f t="shared" si="6"/>
        <v>56.58337662337662</v>
      </c>
      <c r="R143" s="236"/>
    </row>
    <row r="144" spans="1:18" ht="12.75">
      <c r="A144" s="213" t="s">
        <v>0</v>
      </c>
      <c r="B144" s="115"/>
      <c r="C144" s="213" t="s">
        <v>146</v>
      </c>
      <c r="D144" s="213"/>
      <c r="E144" s="213" t="s">
        <v>147</v>
      </c>
      <c r="F144" s="213"/>
      <c r="G144" s="213"/>
      <c r="H144" s="213"/>
      <c r="I144" s="213"/>
      <c r="J144" s="213"/>
      <c r="K144" s="213"/>
      <c r="L144" s="213"/>
      <c r="M144" s="112">
        <v>38500</v>
      </c>
      <c r="N144" s="115"/>
      <c r="O144" s="112">
        <v>21784.6</v>
      </c>
      <c r="P144" s="115"/>
      <c r="Q144" s="228">
        <f t="shared" si="6"/>
        <v>56.58337662337662</v>
      </c>
      <c r="R144" s="229"/>
    </row>
    <row r="145" spans="1:18" ht="12.75">
      <c r="A145" s="213" t="s">
        <v>0</v>
      </c>
      <c r="B145" s="115"/>
      <c r="C145" s="208" t="s">
        <v>106</v>
      </c>
      <c r="D145" s="208"/>
      <c r="E145" s="208" t="s">
        <v>107</v>
      </c>
      <c r="F145" s="208"/>
      <c r="G145" s="208"/>
      <c r="H145" s="208"/>
      <c r="I145" s="208"/>
      <c r="J145" s="208"/>
      <c r="K145" s="208"/>
      <c r="L145" s="208"/>
      <c r="M145" s="103">
        <f>SUM(M146)</f>
        <v>9291</v>
      </c>
      <c r="N145" s="117"/>
      <c r="O145" s="103">
        <f>SUM(O146)</f>
        <v>7248.97</v>
      </c>
      <c r="P145" s="117"/>
      <c r="Q145" s="235">
        <f t="shared" si="6"/>
        <v>78.02141857711764</v>
      </c>
      <c r="R145" s="236"/>
    </row>
    <row r="146" spans="1:18" ht="12.75">
      <c r="A146" s="213" t="s">
        <v>0</v>
      </c>
      <c r="B146" s="115"/>
      <c r="C146" s="213" t="s">
        <v>108</v>
      </c>
      <c r="D146" s="115"/>
      <c r="E146" s="213" t="s">
        <v>109</v>
      </c>
      <c r="F146" s="115"/>
      <c r="G146" s="115"/>
      <c r="H146" s="115"/>
      <c r="I146" s="115"/>
      <c r="J146" s="115"/>
      <c r="K146" s="115"/>
      <c r="L146" s="115"/>
      <c r="M146" s="112">
        <v>9291</v>
      </c>
      <c r="N146" s="115"/>
      <c r="O146" s="112">
        <v>7248.97</v>
      </c>
      <c r="P146" s="115"/>
      <c r="Q146" s="228">
        <f t="shared" si="6"/>
        <v>78.02141857711764</v>
      </c>
      <c r="R146" s="229"/>
    </row>
  </sheetData>
  <sheetProtection/>
  <mergeCells count="534">
    <mergeCell ref="E124:L124"/>
    <mergeCell ref="M86:N86"/>
    <mergeCell ref="M87:N87"/>
    <mergeCell ref="O86:P86"/>
    <mergeCell ref="E88:L88"/>
    <mergeCell ref="E89:L89"/>
    <mergeCell ref="E95:L95"/>
    <mergeCell ref="E21:L21"/>
    <mergeCell ref="E96:L96"/>
    <mergeCell ref="E109:L109"/>
    <mergeCell ref="E110:L110"/>
    <mergeCell ref="E116:L116"/>
    <mergeCell ref="E117:L117"/>
    <mergeCell ref="O65:P65"/>
    <mergeCell ref="A19:B19"/>
    <mergeCell ref="M83:N83"/>
    <mergeCell ref="O83:P83"/>
    <mergeCell ref="C19:L19"/>
    <mergeCell ref="C61:D61"/>
    <mergeCell ref="E61:L61"/>
    <mergeCell ref="E65:L65"/>
    <mergeCell ref="A21:B21"/>
    <mergeCell ref="C21:D21"/>
    <mergeCell ref="A10:B10"/>
    <mergeCell ref="Q83:R83"/>
    <mergeCell ref="M61:N61"/>
    <mergeCell ref="O61:P61"/>
    <mergeCell ref="Q84:R84"/>
    <mergeCell ref="Q85:R85"/>
    <mergeCell ref="Q19:R19"/>
    <mergeCell ref="O19:P19"/>
    <mergeCell ref="M19:N19"/>
    <mergeCell ref="M65:N65"/>
    <mergeCell ref="C10:L10"/>
    <mergeCell ref="Q65:R65"/>
    <mergeCell ref="A2:B2"/>
    <mergeCell ref="A3:B3"/>
    <mergeCell ref="A4:B4"/>
    <mergeCell ref="A5:B5"/>
    <mergeCell ref="A6:R6"/>
    <mergeCell ref="M10:N10"/>
    <mergeCell ref="O10:P10"/>
    <mergeCell ref="Q10:R10"/>
    <mergeCell ref="A1:F1"/>
    <mergeCell ref="A7:R7"/>
    <mergeCell ref="A8:R8"/>
    <mergeCell ref="M9:N9"/>
    <mergeCell ref="O9:P9"/>
    <mergeCell ref="Q9:R9"/>
    <mergeCell ref="A9:B9"/>
    <mergeCell ref="C9:L9"/>
    <mergeCell ref="M11:N11"/>
    <mergeCell ref="O11:P11"/>
    <mergeCell ref="Q11:R11"/>
    <mergeCell ref="A11:B11"/>
    <mergeCell ref="C11:D11"/>
    <mergeCell ref="E11:L11"/>
    <mergeCell ref="A12:L12"/>
    <mergeCell ref="M12:N12"/>
    <mergeCell ref="O12:P12"/>
    <mergeCell ref="Q12:R12"/>
    <mergeCell ref="A13:B13"/>
    <mergeCell ref="C13:L13"/>
    <mergeCell ref="M13:N13"/>
    <mergeCell ref="O13:P13"/>
    <mergeCell ref="Q13:R13"/>
    <mergeCell ref="A14:B14"/>
    <mergeCell ref="C14:L14"/>
    <mergeCell ref="M14:N14"/>
    <mergeCell ref="O14:P14"/>
    <mergeCell ref="Q14:R14"/>
    <mergeCell ref="A15:B15"/>
    <mergeCell ref="C15:L15"/>
    <mergeCell ref="M15:N15"/>
    <mergeCell ref="O15:P15"/>
    <mergeCell ref="Q15:R15"/>
    <mergeCell ref="A17:B17"/>
    <mergeCell ref="C17:L17"/>
    <mergeCell ref="M17:N17"/>
    <mergeCell ref="O17:P17"/>
    <mergeCell ref="Q17:R17"/>
    <mergeCell ref="A18:B18"/>
    <mergeCell ref="C18:L18"/>
    <mergeCell ref="M18:N18"/>
    <mergeCell ref="O18:P18"/>
    <mergeCell ref="Q18:R18"/>
    <mergeCell ref="M21:N21"/>
    <mergeCell ref="O21:P21"/>
    <mergeCell ref="Q21:R21"/>
    <mergeCell ref="M24:N24"/>
    <mergeCell ref="O24:P24"/>
    <mergeCell ref="Q24:R24"/>
    <mergeCell ref="A22:B22"/>
    <mergeCell ref="C22:D22"/>
    <mergeCell ref="E22:L22"/>
    <mergeCell ref="M22:N22"/>
    <mergeCell ref="O22:P22"/>
    <mergeCell ref="Q22:R22"/>
    <mergeCell ref="M31:N31"/>
    <mergeCell ref="O31:P31"/>
    <mergeCell ref="Q31:R31"/>
    <mergeCell ref="A23:B23"/>
    <mergeCell ref="C23:L23"/>
    <mergeCell ref="M23:N23"/>
    <mergeCell ref="O23:P23"/>
    <mergeCell ref="Q23:R23"/>
    <mergeCell ref="A24:B24"/>
    <mergeCell ref="C24:L24"/>
    <mergeCell ref="A34:B34"/>
    <mergeCell ref="M34:N34"/>
    <mergeCell ref="O34:P34"/>
    <mergeCell ref="Q34:R34"/>
    <mergeCell ref="A33:B33"/>
    <mergeCell ref="C36:D36"/>
    <mergeCell ref="E36:L36"/>
    <mergeCell ref="M33:N33"/>
    <mergeCell ref="O33:P33"/>
    <mergeCell ref="Q33:R33"/>
    <mergeCell ref="A35:B35"/>
    <mergeCell ref="C37:D37"/>
    <mergeCell ref="E37:L37"/>
    <mergeCell ref="M35:N35"/>
    <mergeCell ref="O35:P35"/>
    <mergeCell ref="Q35:R35"/>
    <mergeCell ref="C35:D35"/>
    <mergeCell ref="E35:L35"/>
    <mergeCell ref="A37:B37"/>
    <mergeCell ref="M37:N37"/>
    <mergeCell ref="O37:P37"/>
    <mergeCell ref="Q37:R37"/>
    <mergeCell ref="A36:B36"/>
    <mergeCell ref="M36:N36"/>
    <mergeCell ref="O36:P36"/>
    <mergeCell ref="Q36:R36"/>
    <mergeCell ref="A38:B38"/>
    <mergeCell ref="M38:N38"/>
    <mergeCell ref="O38:P38"/>
    <mergeCell ref="Q38:R38"/>
    <mergeCell ref="C38:D38"/>
    <mergeCell ref="E38:L38"/>
    <mergeCell ref="C40:D40"/>
    <mergeCell ref="E40:L40"/>
    <mergeCell ref="A41:B41"/>
    <mergeCell ref="M41:N41"/>
    <mergeCell ref="A39:B39"/>
    <mergeCell ref="M39:N39"/>
    <mergeCell ref="C39:D39"/>
    <mergeCell ref="E39:L39"/>
    <mergeCell ref="C42:D42"/>
    <mergeCell ref="E42:L42"/>
    <mergeCell ref="Q43:R43"/>
    <mergeCell ref="C44:L44"/>
    <mergeCell ref="M43:N43"/>
    <mergeCell ref="A40:B40"/>
    <mergeCell ref="C41:D41"/>
    <mergeCell ref="E41:L41"/>
    <mergeCell ref="M40:N40"/>
    <mergeCell ref="O40:P40"/>
    <mergeCell ref="A42:B42"/>
    <mergeCell ref="M42:N42"/>
    <mergeCell ref="O42:P42"/>
    <mergeCell ref="Q42:R42"/>
    <mergeCell ref="Q46:R46"/>
    <mergeCell ref="A44:B44"/>
    <mergeCell ref="M44:N44"/>
    <mergeCell ref="O44:P44"/>
    <mergeCell ref="Q44:R44"/>
    <mergeCell ref="O43:P43"/>
    <mergeCell ref="A47:B47"/>
    <mergeCell ref="M47:N47"/>
    <mergeCell ref="O47:P47"/>
    <mergeCell ref="C43:L43"/>
    <mergeCell ref="C45:L45"/>
    <mergeCell ref="E47:L47"/>
    <mergeCell ref="C47:D47"/>
    <mergeCell ref="A43:B43"/>
    <mergeCell ref="C46:D46"/>
    <mergeCell ref="E46:L46"/>
    <mergeCell ref="A45:B45"/>
    <mergeCell ref="M45:N45"/>
    <mergeCell ref="O45:P45"/>
    <mergeCell ref="Q45:R45"/>
    <mergeCell ref="A46:B46"/>
    <mergeCell ref="M46:N46"/>
    <mergeCell ref="O46:P46"/>
    <mergeCell ref="A50:B50"/>
    <mergeCell ref="M50:N50"/>
    <mergeCell ref="O50:P50"/>
    <mergeCell ref="Q50:R50"/>
    <mergeCell ref="C51:L51"/>
    <mergeCell ref="C52:L52"/>
    <mergeCell ref="A52:B52"/>
    <mergeCell ref="M52:N52"/>
    <mergeCell ref="O52:P52"/>
    <mergeCell ref="Q52:R52"/>
    <mergeCell ref="A51:B51"/>
    <mergeCell ref="M51:N51"/>
    <mergeCell ref="O51:P51"/>
    <mergeCell ref="Q51:R51"/>
    <mergeCell ref="C55:D55"/>
    <mergeCell ref="E55:L55"/>
    <mergeCell ref="O55:P55"/>
    <mergeCell ref="Q55:R55"/>
    <mergeCell ref="M53:N53"/>
    <mergeCell ref="M54:N54"/>
    <mergeCell ref="C73:D73"/>
    <mergeCell ref="E73:L73"/>
    <mergeCell ref="C57:D57"/>
    <mergeCell ref="E57:L57"/>
    <mergeCell ref="C60:D60"/>
    <mergeCell ref="E60:L60"/>
    <mergeCell ref="C58:D58"/>
    <mergeCell ref="E58:L58"/>
    <mergeCell ref="C63:D63"/>
    <mergeCell ref="E63:L63"/>
    <mergeCell ref="C56:D56"/>
    <mergeCell ref="E56:L56"/>
    <mergeCell ref="A55:B55"/>
    <mergeCell ref="C135:D135"/>
    <mergeCell ref="E135:L135"/>
    <mergeCell ref="M55:N55"/>
    <mergeCell ref="C131:L131"/>
    <mergeCell ref="C132:L132"/>
    <mergeCell ref="C130:D130"/>
    <mergeCell ref="E130:L130"/>
    <mergeCell ref="A56:B56"/>
    <mergeCell ref="C136:D136"/>
    <mergeCell ref="E136:L136"/>
    <mergeCell ref="M56:N56"/>
    <mergeCell ref="O56:P56"/>
    <mergeCell ref="Q56:R56"/>
    <mergeCell ref="C129:D129"/>
    <mergeCell ref="E129:L129"/>
    <mergeCell ref="C77:D77"/>
    <mergeCell ref="E77:L77"/>
    <mergeCell ref="A57:B57"/>
    <mergeCell ref="C139:D139"/>
    <mergeCell ref="E139:L139"/>
    <mergeCell ref="M57:N57"/>
    <mergeCell ref="O57:P57"/>
    <mergeCell ref="Q57:R57"/>
    <mergeCell ref="C138:D138"/>
    <mergeCell ref="E138:L138"/>
    <mergeCell ref="C76:D76"/>
    <mergeCell ref="E76:L76"/>
    <mergeCell ref="A58:B58"/>
    <mergeCell ref="C140:D140"/>
    <mergeCell ref="E140:L140"/>
    <mergeCell ref="M58:N58"/>
    <mergeCell ref="O58:P58"/>
    <mergeCell ref="Q58:R58"/>
    <mergeCell ref="C75:D75"/>
    <mergeCell ref="E75:L75"/>
    <mergeCell ref="C74:D74"/>
    <mergeCell ref="E74:L74"/>
    <mergeCell ref="A60:B60"/>
    <mergeCell ref="C141:D141"/>
    <mergeCell ref="E141:L141"/>
    <mergeCell ref="M60:N60"/>
    <mergeCell ref="O60:P60"/>
    <mergeCell ref="Q60:R60"/>
    <mergeCell ref="C72:D72"/>
    <mergeCell ref="E72:L72"/>
    <mergeCell ref="C69:D69"/>
    <mergeCell ref="E69:L69"/>
    <mergeCell ref="A63:B63"/>
    <mergeCell ref="M63:N63"/>
    <mergeCell ref="O63:P63"/>
    <mergeCell ref="Q63:R63"/>
    <mergeCell ref="C144:D144"/>
    <mergeCell ref="E144:L144"/>
    <mergeCell ref="C143:D143"/>
    <mergeCell ref="E143:L143"/>
    <mergeCell ref="C67:D67"/>
    <mergeCell ref="E67:L67"/>
    <mergeCell ref="A67:B67"/>
    <mergeCell ref="M67:N67"/>
    <mergeCell ref="O67:P67"/>
    <mergeCell ref="Q67:R67"/>
    <mergeCell ref="A64:B64"/>
    <mergeCell ref="M64:N64"/>
    <mergeCell ref="O64:P64"/>
    <mergeCell ref="Q64:R64"/>
    <mergeCell ref="C64:D64"/>
    <mergeCell ref="E64:L64"/>
    <mergeCell ref="A71:B71"/>
    <mergeCell ref="M71:N71"/>
    <mergeCell ref="O71:P71"/>
    <mergeCell ref="Q71:R71"/>
    <mergeCell ref="A69:B69"/>
    <mergeCell ref="M69:N69"/>
    <mergeCell ref="O69:P69"/>
    <mergeCell ref="Q69:R69"/>
    <mergeCell ref="E71:L71"/>
    <mergeCell ref="C71:D71"/>
    <mergeCell ref="A72:B72"/>
    <mergeCell ref="C145:D145"/>
    <mergeCell ref="E145:L145"/>
    <mergeCell ref="M72:N72"/>
    <mergeCell ref="O72:P72"/>
    <mergeCell ref="Q72:R72"/>
    <mergeCell ref="A74:B74"/>
    <mergeCell ref="M74:N74"/>
    <mergeCell ref="O74:P74"/>
    <mergeCell ref="Q74:R74"/>
    <mergeCell ref="A73:B73"/>
    <mergeCell ref="M73:N73"/>
    <mergeCell ref="O73:P73"/>
    <mergeCell ref="Q73:R73"/>
    <mergeCell ref="A76:B76"/>
    <mergeCell ref="M76:N76"/>
    <mergeCell ref="O76:P76"/>
    <mergeCell ref="Q76:R76"/>
    <mergeCell ref="A75:B75"/>
    <mergeCell ref="M75:N75"/>
    <mergeCell ref="Q75:R75"/>
    <mergeCell ref="A80:B80"/>
    <mergeCell ref="M129:N129"/>
    <mergeCell ref="O129:P129"/>
    <mergeCell ref="Q129:R129"/>
    <mergeCell ref="A77:B77"/>
    <mergeCell ref="A128:B128"/>
    <mergeCell ref="C128:L128"/>
    <mergeCell ref="M128:N128"/>
    <mergeCell ref="M84:N84"/>
    <mergeCell ref="A129:B129"/>
    <mergeCell ref="M131:N131"/>
    <mergeCell ref="O131:P131"/>
    <mergeCell ref="Q131:R131"/>
    <mergeCell ref="M130:N130"/>
    <mergeCell ref="C83:L83"/>
    <mergeCell ref="C84:D84"/>
    <mergeCell ref="M85:N85"/>
    <mergeCell ref="O84:P84"/>
    <mergeCell ref="O85:P85"/>
    <mergeCell ref="A130:B130"/>
    <mergeCell ref="M132:N132"/>
    <mergeCell ref="O132:P132"/>
    <mergeCell ref="Q132:R132"/>
    <mergeCell ref="C146:D146"/>
    <mergeCell ref="E146:L146"/>
    <mergeCell ref="A138:B138"/>
    <mergeCell ref="O135:P135"/>
    <mergeCell ref="A136:B136"/>
    <mergeCell ref="M139:N139"/>
    <mergeCell ref="C85:D85"/>
    <mergeCell ref="E84:L84"/>
    <mergeCell ref="A132:B132"/>
    <mergeCell ref="M136:N136"/>
    <mergeCell ref="O136:P136"/>
    <mergeCell ref="Q136:R136"/>
    <mergeCell ref="O130:P130"/>
    <mergeCell ref="Q130:R130"/>
    <mergeCell ref="A131:B131"/>
    <mergeCell ref="M135:N135"/>
    <mergeCell ref="O139:P139"/>
    <mergeCell ref="Q139:R139"/>
    <mergeCell ref="A139:B139"/>
    <mergeCell ref="A135:B135"/>
    <mergeCell ref="M138:N138"/>
    <mergeCell ref="O138:P138"/>
    <mergeCell ref="Q138:R138"/>
    <mergeCell ref="Q135:R135"/>
    <mergeCell ref="A137:B137"/>
    <mergeCell ref="A140:B140"/>
    <mergeCell ref="M143:N143"/>
    <mergeCell ref="O143:P143"/>
    <mergeCell ref="Q143:R143"/>
    <mergeCell ref="M140:N140"/>
    <mergeCell ref="O140:P140"/>
    <mergeCell ref="Q140:R140"/>
    <mergeCell ref="O142:P142"/>
    <mergeCell ref="Q142:R142"/>
    <mergeCell ref="A144:B144"/>
    <mergeCell ref="A143:B143"/>
    <mergeCell ref="A141:B141"/>
    <mergeCell ref="M144:N144"/>
    <mergeCell ref="O144:P144"/>
    <mergeCell ref="Q144:R144"/>
    <mergeCell ref="M141:N141"/>
    <mergeCell ref="O141:P141"/>
    <mergeCell ref="Q141:R141"/>
    <mergeCell ref="M142:N142"/>
    <mergeCell ref="A146:B146"/>
    <mergeCell ref="M146:N146"/>
    <mergeCell ref="O146:P146"/>
    <mergeCell ref="Q146:R146"/>
    <mergeCell ref="A145:B145"/>
    <mergeCell ref="M145:N145"/>
    <mergeCell ref="O145:P145"/>
    <mergeCell ref="Q145:R145"/>
    <mergeCell ref="Q26:R26"/>
    <mergeCell ref="C25:D25"/>
    <mergeCell ref="A25:B25"/>
    <mergeCell ref="E25:L25"/>
    <mergeCell ref="M25:N25"/>
    <mergeCell ref="O25:P25"/>
    <mergeCell ref="C27:D27"/>
    <mergeCell ref="C30:D30"/>
    <mergeCell ref="A28:B28"/>
    <mergeCell ref="C28:D28"/>
    <mergeCell ref="Q25:R25"/>
    <mergeCell ref="A26:B26"/>
    <mergeCell ref="C26:D26"/>
    <mergeCell ref="E26:L26"/>
    <mergeCell ref="M26:N26"/>
    <mergeCell ref="O26:P26"/>
    <mergeCell ref="O28:P28"/>
    <mergeCell ref="Q28:R28"/>
    <mergeCell ref="E27:L27"/>
    <mergeCell ref="E30:L30"/>
    <mergeCell ref="M30:N30"/>
    <mergeCell ref="E28:L28"/>
    <mergeCell ref="M28:N28"/>
    <mergeCell ref="M27:N27"/>
    <mergeCell ref="O27:P27"/>
    <mergeCell ref="Q27:R27"/>
    <mergeCell ref="A29:B29"/>
    <mergeCell ref="C31:D31"/>
    <mergeCell ref="E31:L31"/>
    <mergeCell ref="M29:N29"/>
    <mergeCell ref="O29:P29"/>
    <mergeCell ref="Q29:R29"/>
    <mergeCell ref="O30:P30"/>
    <mergeCell ref="Q30:R30"/>
    <mergeCell ref="A30:B30"/>
    <mergeCell ref="A31:B31"/>
    <mergeCell ref="O128:P128"/>
    <mergeCell ref="Q128:R128"/>
    <mergeCell ref="C137:D137"/>
    <mergeCell ref="E137:L137"/>
    <mergeCell ref="M137:N137"/>
    <mergeCell ref="O137:P137"/>
    <mergeCell ref="Q137:R137"/>
    <mergeCell ref="M134:N134"/>
    <mergeCell ref="O134:P134"/>
    <mergeCell ref="M133:N133"/>
    <mergeCell ref="C80:D80"/>
    <mergeCell ref="E80:L80"/>
    <mergeCell ref="M80:N80"/>
    <mergeCell ref="O80:P80"/>
    <mergeCell ref="Q80:R80"/>
    <mergeCell ref="C79:D79"/>
    <mergeCell ref="E79:L79"/>
    <mergeCell ref="M66:N66"/>
    <mergeCell ref="O66:P66"/>
    <mergeCell ref="Q66:R66"/>
    <mergeCell ref="C70:D70"/>
    <mergeCell ref="E70:L70"/>
    <mergeCell ref="M70:N70"/>
    <mergeCell ref="O70:P70"/>
    <mergeCell ref="Q70:R70"/>
    <mergeCell ref="C66:D66"/>
    <mergeCell ref="E66:L66"/>
    <mergeCell ref="C54:D54"/>
    <mergeCell ref="C50:L50"/>
    <mergeCell ref="E54:L54"/>
    <mergeCell ref="M32:N32"/>
    <mergeCell ref="O32:P32"/>
    <mergeCell ref="Q47:R47"/>
    <mergeCell ref="O54:P54"/>
    <mergeCell ref="Q32:R32"/>
    <mergeCell ref="Q53:R53"/>
    <mergeCell ref="Q54:R54"/>
    <mergeCell ref="O41:P41"/>
    <mergeCell ref="Q41:R41"/>
    <mergeCell ref="Q40:R40"/>
    <mergeCell ref="O39:P39"/>
    <mergeCell ref="Q39:R39"/>
    <mergeCell ref="Q86:R86"/>
    <mergeCell ref="Q48:R48"/>
    <mergeCell ref="Q49:R49"/>
    <mergeCell ref="Q62:R62"/>
    <mergeCell ref="Q61:R61"/>
    <mergeCell ref="C53:D53"/>
    <mergeCell ref="E53:L53"/>
    <mergeCell ref="O53:P53"/>
    <mergeCell ref="A70:B70"/>
    <mergeCell ref="C29:D29"/>
    <mergeCell ref="E29:L29"/>
    <mergeCell ref="C34:D34"/>
    <mergeCell ref="E34:L34"/>
    <mergeCell ref="C33:D33"/>
    <mergeCell ref="E33:L33"/>
    <mergeCell ref="C32:D32"/>
    <mergeCell ref="E32:L32"/>
    <mergeCell ref="A79:B79"/>
    <mergeCell ref="A83:B83"/>
    <mergeCell ref="A84:B84"/>
    <mergeCell ref="A85:B85"/>
    <mergeCell ref="A53:B53"/>
    <mergeCell ref="A54:B54"/>
    <mergeCell ref="A61:B61"/>
    <mergeCell ref="A65:B65"/>
    <mergeCell ref="A66:B66"/>
    <mergeCell ref="C16:L16"/>
    <mergeCell ref="M16:N16"/>
    <mergeCell ref="O16:P16"/>
    <mergeCell ref="Q16:R16"/>
    <mergeCell ref="M20:N20"/>
    <mergeCell ref="O20:P20"/>
    <mergeCell ref="Q20:R20"/>
    <mergeCell ref="O48:P48"/>
    <mergeCell ref="O49:P49"/>
    <mergeCell ref="M48:N48"/>
    <mergeCell ref="M49:N49"/>
    <mergeCell ref="O79:P79"/>
    <mergeCell ref="Q79:R79"/>
    <mergeCell ref="O78:P78"/>
    <mergeCell ref="M59:N59"/>
    <mergeCell ref="O59:P59"/>
    <mergeCell ref="Q59:R59"/>
    <mergeCell ref="M62:N62"/>
    <mergeCell ref="O62:P62"/>
    <mergeCell ref="O77:P77"/>
    <mergeCell ref="Q77:R77"/>
    <mergeCell ref="O75:P75"/>
    <mergeCell ref="M82:N82"/>
    <mergeCell ref="O81:P81"/>
    <mergeCell ref="Q81:R81"/>
    <mergeCell ref="O82:P82"/>
    <mergeCell ref="Q82:R82"/>
    <mergeCell ref="M78:N78"/>
    <mergeCell ref="M79:N79"/>
    <mergeCell ref="Q133:R133"/>
    <mergeCell ref="Q134:R134"/>
    <mergeCell ref="E142:L142"/>
    <mergeCell ref="O133:P133"/>
    <mergeCell ref="Q78:R78"/>
    <mergeCell ref="M68:N68"/>
    <mergeCell ref="O68:P68"/>
    <mergeCell ref="Q68:R68"/>
    <mergeCell ref="M81:N81"/>
    <mergeCell ref="M77:N77"/>
  </mergeCells>
  <printOptions/>
  <pageMargins left="0.25" right="0.25" top="0.75" bottom="0.75" header="0.3" footer="0.3"/>
  <pageSetup horizontalDpi="300" verticalDpi="300" orientation="landscape" r:id="rId3"/>
  <ignoredErrors>
    <ignoredError sqref="M45" formula="1"/>
  </ignoredError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Korisnik</cp:lastModifiedBy>
  <cp:lastPrinted>2023-07-24T09:53:33Z</cp:lastPrinted>
  <dcterms:created xsi:type="dcterms:W3CDTF">2021-07-26T11:22:27Z</dcterms:created>
  <dcterms:modified xsi:type="dcterms:W3CDTF">2023-07-26T18:34:47Z</dcterms:modified>
  <cp:category/>
  <cp:version/>
  <cp:contentType/>
  <cp:contentStatus/>
</cp:coreProperties>
</file>