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a121\Downloads\"/>
    </mc:Choice>
  </mc:AlternateContent>
  <bookViews>
    <workbookView xWindow="0" yWindow="0" windowWidth="16392" windowHeight="6708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E15" i="7" l="1"/>
  <c r="F16" i="7"/>
  <c r="G16" i="7"/>
  <c r="H16" i="7"/>
  <c r="I16" i="7"/>
  <c r="E16" i="7"/>
  <c r="F17" i="7"/>
  <c r="G17" i="7"/>
  <c r="H17" i="7"/>
  <c r="I17" i="7"/>
  <c r="E17" i="7"/>
  <c r="E25" i="7"/>
  <c r="F26" i="7"/>
  <c r="F25" i="7" s="1"/>
  <c r="G26" i="7"/>
  <c r="G25" i="7" s="1"/>
  <c r="H26" i="7"/>
  <c r="H25" i="7" s="1"/>
  <c r="I26" i="7"/>
  <c r="I25" i="7" s="1"/>
  <c r="E26" i="7"/>
  <c r="E29" i="3"/>
  <c r="F29" i="3"/>
  <c r="G29" i="3"/>
  <c r="H29" i="3"/>
  <c r="D29" i="3"/>
  <c r="G33" i="7"/>
  <c r="H33" i="7"/>
  <c r="I33" i="7"/>
  <c r="G43" i="7"/>
  <c r="H43" i="7"/>
  <c r="I43" i="7"/>
  <c r="F44" i="7"/>
  <c r="F43" i="7" s="1"/>
  <c r="G44" i="7"/>
  <c r="H44" i="7"/>
  <c r="I44" i="7"/>
  <c r="E44" i="7"/>
  <c r="E43" i="7" s="1"/>
  <c r="G40" i="7"/>
  <c r="H40" i="7"/>
  <c r="I40" i="7"/>
  <c r="F41" i="7"/>
  <c r="F40" i="7" s="1"/>
  <c r="G41" i="7"/>
  <c r="H41" i="7"/>
  <c r="I41" i="7"/>
  <c r="E41" i="7"/>
  <c r="E40" i="7" s="1"/>
  <c r="G37" i="7"/>
  <c r="H37" i="7"/>
  <c r="I37" i="7"/>
  <c r="F38" i="7"/>
  <c r="F37" i="7" s="1"/>
  <c r="G38" i="7"/>
  <c r="H38" i="7"/>
  <c r="I38" i="7"/>
  <c r="E38" i="7"/>
  <c r="E37" i="7" s="1"/>
  <c r="G34" i="7"/>
  <c r="H34" i="7"/>
  <c r="I34" i="7"/>
  <c r="E34" i="7"/>
  <c r="F35" i="7"/>
  <c r="F34" i="7" s="1"/>
  <c r="G35" i="7"/>
  <c r="H35" i="7"/>
  <c r="I35" i="7"/>
  <c r="E35" i="7"/>
  <c r="G28" i="7"/>
  <c r="H28" i="7"/>
  <c r="I28" i="7"/>
  <c r="G29" i="7"/>
  <c r="H29" i="7"/>
  <c r="I29" i="7"/>
  <c r="E29" i="7"/>
  <c r="E28" i="7" s="1"/>
  <c r="F30" i="7"/>
  <c r="F29" i="7" s="1"/>
  <c r="F28" i="7" s="1"/>
  <c r="G30" i="7"/>
  <c r="H30" i="7"/>
  <c r="I30" i="7"/>
  <c r="E30" i="7"/>
  <c r="F20" i="7"/>
  <c r="G20" i="7"/>
  <c r="G19" i="7" s="1"/>
  <c r="H20" i="7"/>
  <c r="H19" i="7" s="1"/>
  <c r="I20" i="7"/>
  <c r="I19" i="7" s="1"/>
  <c r="E20" i="7"/>
  <c r="E19" i="7" s="1"/>
  <c r="F23" i="7"/>
  <c r="G23" i="7"/>
  <c r="H23" i="7"/>
  <c r="I23" i="7"/>
  <c r="E23" i="7"/>
  <c r="G11" i="7"/>
  <c r="H11" i="7"/>
  <c r="I11" i="7"/>
  <c r="G12" i="7"/>
  <c r="H12" i="7"/>
  <c r="I12" i="7"/>
  <c r="F13" i="7"/>
  <c r="F12" i="7" s="1"/>
  <c r="F11" i="7" s="1"/>
  <c r="G13" i="7"/>
  <c r="H13" i="7"/>
  <c r="I13" i="7"/>
  <c r="E13" i="7"/>
  <c r="E12" i="7" s="1"/>
  <c r="E11" i="7" s="1"/>
  <c r="G7" i="7"/>
  <c r="H7" i="7"/>
  <c r="I7" i="7"/>
  <c r="G8" i="7"/>
  <c r="H8" i="7"/>
  <c r="I8" i="7"/>
  <c r="F9" i="7"/>
  <c r="F8" i="7" s="1"/>
  <c r="F7" i="7" s="1"/>
  <c r="G9" i="7"/>
  <c r="H9" i="7"/>
  <c r="I9" i="7"/>
  <c r="E9" i="7"/>
  <c r="E8" i="7" s="1"/>
  <c r="E7" i="7" s="1"/>
  <c r="F46" i="7"/>
  <c r="G46" i="7"/>
  <c r="H46" i="7"/>
  <c r="I46" i="7"/>
  <c r="F47" i="7"/>
  <c r="G47" i="7"/>
  <c r="H47" i="7"/>
  <c r="I47" i="7"/>
  <c r="F48" i="7"/>
  <c r="G48" i="7"/>
  <c r="H48" i="7"/>
  <c r="I48" i="7"/>
  <c r="E48" i="7"/>
  <c r="E47" i="7" s="1"/>
  <c r="E46" i="7" s="1"/>
  <c r="G50" i="7"/>
  <c r="H50" i="7"/>
  <c r="I50" i="7"/>
  <c r="G51" i="7"/>
  <c r="H51" i="7"/>
  <c r="I51" i="7"/>
  <c r="F52" i="7"/>
  <c r="F51" i="7" s="1"/>
  <c r="F50" i="7" s="1"/>
  <c r="G52" i="7"/>
  <c r="H52" i="7"/>
  <c r="I52" i="7"/>
  <c r="E52" i="7"/>
  <c r="E51" i="7" s="1"/>
  <c r="E50" i="7" s="1"/>
  <c r="E12" i="6"/>
  <c r="F12" i="6"/>
  <c r="G12" i="6"/>
  <c r="H12" i="6"/>
  <c r="D12" i="6"/>
  <c r="E13" i="6"/>
  <c r="F13" i="6"/>
  <c r="G13" i="6"/>
  <c r="H13" i="6"/>
  <c r="D13" i="6"/>
  <c r="E8" i="6"/>
  <c r="F8" i="6"/>
  <c r="G8" i="6"/>
  <c r="H8" i="6"/>
  <c r="D8" i="6"/>
  <c r="E9" i="6"/>
  <c r="F9" i="6"/>
  <c r="G9" i="6"/>
  <c r="H9" i="6"/>
  <c r="D9" i="6"/>
  <c r="E10" i="5"/>
  <c r="C11" i="5"/>
  <c r="C10" i="5" s="1"/>
  <c r="D11" i="5"/>
  <c r="D10" i="5" s="1"/>
  <c r="E11" i="5"/>
  <c r="F11" i="5"/>
  <c r="F10" i="5" s="1"/>
  <c r="B11" i="5"/>
  <c r="B10" i="5" s="1"/>
  <c r="E25" i="8"/>
  <c r="C26" i="8"/>
  <c r="D26" i="8"/>
  <c r="E26" i="8"/>
  <c r="F26" i="8"/>
  <c r="B26" i="8"/>
  <c r="C29" i="8"/>
  <c r="D29" i="8"/>
  <c r="E29" i="8"/>
  <c r="F29" i="8"/>
  <c r="B29" i="8"/>
  <c r="B36" i="8"/>
  <c r="F35" i="8"/>
  <c r="E35" i="8"/>
  <c r="D35" i="8"/>
  <c r="C35" i="8"/>
  <c r="B35" i="8"/>
  <c r="F33" i="8"/>
  <c r="E33" i="8"/>
  <c r="D33" i="8"/>
  <c r="C33" i="8"/>
  <c r="B33" i="8"/>
  <c r="F31" i="8"/>
  <c r="F25" i="8" s="1"/>
  <c r="E31" i="8"/>
  <c r="D31" i="8"/>
  <c r="D25" i="8" s="1"/>
  <c r="C31" i="8"/>
  <c r="B31" i="8"/>
  <c r="C18" i="8"/>
  <c r="D18" i="8"/>
  <c r="E18" i="8"/>
  <c r="F18" i="8"/>
  <c r="B19" i="8"/>
  <c r="B18" i="8"/>
  <c r="C16" i="8"/>
  <c r="D16" i="8"/>
  <c r="D10" i="8" s="1"/>
  <c r="E16" i="8"/>
  <c r="F16" i="8"/>
  <c r="B16" i="8"/>
  <c r="C14" i="8"/>
  <c r="D14" i="8"/>
  <c r="E14" i="8"/>
  <c r="F14" i="8"/>
  <c r="B14" i="8"/>
  <c r="C11" i="8"/>
  <c r="D11" i="8"/>
  <c r="E11" i="8"/>
  <c r="F11" i="8"/>
  <c r="B11" i="8"/>
  <c r="E24" i="3"/>
  <c r="E23" i="3" s="1"/>
  <c r="F24" i="3"/>
  <c r="G24" i="3"/>
  <c r="G23" i="3" s="1"/>
  <c r="H24" i="3"/>
  <c r="H23" i="3" s="1"/>
  <c r="D24" i="3"/>
  <c r="D23" i="3" s="1"/>
  <c r="E11" i="3"/>
  <c r="E10" i="3" s="1"/>
  <c r="D11" i="3"/>
  <c r="D10" i="3" s="1"/>
  <c r="G11" i="3"/>
  <c r="G10" i="3" s="1"/>
  <c r="H11" i="3"/>
  <c r="H10" i="3" s="1"/>
  <c r="F11" i="3"/>
  <c r="F10" i="3" s="1"/>
  <c r="I15" i="7" l="1"/>
  <c r="I6" i="7" s="1"/>
  <c r="H15" i="7"/>
  <c r="H6" i="7" s="1"/>
  <c r="G15" i="7"/>
  <c r="G6" i="7" s="1"/>
  <c r="F10" i="8"/>
  <c r="E10" i="8"/>
  <c r="F23" i="3"/>
  <c r="C10" i="8"/>
  <c r="C25" i="8"/>
  <c r="F33" i="7"/>
  <c r="E33" i="7"/>
  <c r="F19" i="7"/>
  <c r="F15" i="7" s="1"/>
  <c r="F6" i="7" s="1"/>
  <c r="E6" i="7"/>
  <c r="B25" i="8"/>
  <c r="B10" i="8"/>
  <c r="G34" i="10"/>
  <c r="G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s="1"/>
  <c r="I14" i="10" l="1"/>
  <c r="I22" i="10" s="1"/>
  <c r="I28" i="10" s="1"/>
  <c r="I29" i="10" s="1"/>
  <c r="G14" i="10"/>
  <c r="G22" i="10" s="1"/>
  <c r="H34" i="10"/>
  <c r="H37" i="10" s="1"/>
  <c r="J14" i="10"/>
  <c r="J22" i="10" s="1"/>
  <c r="J28" i="10" s="1"/>
  <c r="J29" i="10" s="1"/>
  <c r="H14" i="10"/>
  <c r="H22" i="10" s="1"/>
  <c r="H28" i="10" s="1"/>
  <c r="H29" i="10" s="1"/>
  <c r="F22" i="10"/>
  <c r="F28" i="10" s="1"/>
  <c r="F29" i="10" s="1"/>
  <c r="I34" i="10" l="1"/>
  <c r="G28" i="10"/>
  <c r="G29" i="10" s="1"/>
  <c r="I37" i="10" l="1"/>
  <c r="J34" i="10" s="1"/>
  <c r="J37" i="10" s="1"/>
</calcChain>
</file>

<file path=xl/sharedStrings.xml><?xml version="1.0" encoding="utf-8"?>
<sst xmlns="http://schemas.openxmlformats.org/spreadsheetml/2006/main" count="248" uniqueCount="117">
  <si>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</si>
  <si>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</si>
  <si>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</si>
  <si>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</si>
  <si>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</si>
  <si>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</si>
  <si>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</si>
  <si>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</si>
  <si>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</si>
  <si>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</si>
  <si>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</si>
  <si>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</si>
  <si>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</si>
  <si>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</si>
  <si>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</si>
  <si>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</si>
  <si>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</si>
  <si>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</si>
  <si>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</si>
  <si>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</si>
  <si>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</si>
  <si>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</si>
  <si>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</si>
  <si>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</si>
  <si>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</si>
  <si>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</si>
  <si>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</si>
  <si>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</si>
  <si>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</si>
  <si>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</si>
  <si>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</si>
  <si>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</si>
  <si>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</si>
  <si>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</si>
  <si>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</si>
  <si>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</si>
  <si>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</si>
  <si>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</si>
  <si>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</si>
  <si>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</si>
  <si>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</si>
  <si>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</si>
  <si>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</si>
  <si>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</si>
  <si>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</si>
  <si>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</si>
  <si>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</si>
  <si>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</si>
  <si>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</si>
  <si>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</si>
  <si>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</si>
  <si>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</si>
  <si>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</si>
  <si>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</si>
  <si>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</si>
  <si>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</si>
  <si>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</si>
  <si>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</si>
  <si>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</si>
  <si>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</si>
  <si>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</si>
  <si>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</si>
  <si>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</si>
  <si>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</si>
  <si>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</si>
  <si>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</si>
  <si>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</si>
  <si>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</si>
  <si>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</si>
  <si>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</si>
  <si>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</si>
  <si>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</si>
  <si>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</si>
  <si>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</si>
  <si>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</si>
  <si>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</si>
  <si>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</si>
  <si>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</si>
  <si>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Financijski rashodi</t>
  </si>
  <si>
    <t>Ostali rashodi</t>
  </si>
  <si>
    <t>12 OŠ sredstva za DEC funkcije</t>
  </si>
  <si>
    <t>6 Donacije</t>
  </si>
  <si>
    <t>61 OŠ Donacije</t>
  </si>
  <si>
    <t>09 Obrazovanje</t>
  </si>
  <si>
    <t>091 Predškolsko i osnovno obrazovanje</t>
  </si>
  <si>
    <t>PROGRAM 1007</t>
  </si>
  <si>
    <t>OSNOVNO I SREDNJEŠKOLSKO OBRAZOVANJE</t>
  </si>
  <si>
    <t>Aktivnost A1007-06</t>
  </si>
  <si>
    <t>OSNOVNOŠKOLSKO OBRAZOVANJE - STANDARD</t>
  </si>
  <si>
    <t>Izvor financiranja 12</t>
  </si>
  <si>
    <t>Sredstva za financiranje decentraliziranih funkcija</t>
  </si>
  <si>
    <t>Aktivnost A1007-07</t>
  </si>
  <si>
    <t>OSNOVNOŠKOLSKO OBRAZOVANJE - OPERATIVNI PLAN</t>
  </si>
  <si>
    <t>Aktivnost A1007-08</t>
  </si>
  <si>
    <t>PODIZANJE KVALITETE I STANDARDA KROZ AKRIVNOSTI OSNOVNIH ŠKOLA</t>
  </si>
  <si>
    <t>Izvor financiranja 43</t>
  </si>
  <si>
    <t>Ostali prihodi za posebne namjene</t>
  </si>
  <si>
    <t>Kapitalni projekt K1007-69</t>
  </si>
  <si>
    <t>KAPITALNA ULAGANJA I NABAVA OPREME U OSNOVNOM ŠKOLSTVU</t>
  </si>
  <si>
    <t>Tekući projekt T1007-31</t>
  </si>
  <si>
    <t>MEĐUNARODNO NATJECANJE IZ SOLFEGGIA I TEORIJE GLAZBE</t>
  </si>
  <si>
    <t>Izvor financiranja 11</t>
  </si>
  <si>
    <t>Opći prihodi i primici ŠKŽ</t>
  </si>
  <si>
    <t>Izvor financiranja 52</t>
  </si>
  <si>
    <t>Ostale pomoći</t>
  </si>
  <si>
    <t>Izvor financiranja 61</t>
  </si>
  <si>
    <t>Donacije</t>
  </si>
  <si>
    <t>Tekući projekt T1007-34</t>
  </si>
  <si>
    <t>OPSKRBA ŠKOLSKIH USTANOVA BESPLATNIM ZALIHAMA MENSTUALNIH POTREPŠTINA-OŠ</t>
  </si>
  <si>
    <t>Aktivnost A1007-58</t>
  </si>
  <si>
    <t>REDOVNA DJELATNOST ŠKOLA ( EVIDENCIJSKI PRIHODI ) -OŠ</t>
  </si>
  <si>
    <t>Rashodi za dodatna ulaganja na nefinancijskoj imovini</t>
  </si>
  <si>
    <t>FINANCIJSKI PLAN OSNOVNE GLAZBENE ŠKOLE "KRSTO ODAK" DRNIŠ 
ZA 2024. I PROJEKCIJA ZA 2025. I 2026. GODINU</t>
  </si>
  <si>
    <t>FINANCIJSKI PLAN  OSNOVNE GLAZBENE ŠKOLE "KRSTO ODAK" DRNIŠ  
ZA 2024. I PROJEKCIJA ZA 2025. I 2026. GODINU</t>
  </si>
  <si>
    <t>FINANCIJSKI PLAN OSNOVNE GLAZBENE ŠKOLE "KRSTO ODAK" DRNIŠ  
ZA 2024. I PROJEKCIJA ZA 2025. I 2026. GODINU</t>
  </si>
  <si>
    <t>FINANCIJSKI PLAN  OSNOVNE GLAZBENE ŠKOLE "KRSTO ODAK" DRNIŠ 
ZA 2024. I PROJEKCIJA ZA 2025. I 2026. GODINU</t>
  </si>
  <si>
    <t>FINANCIJSKI PLAN  OSNOVNE GLAZBENE ŠKOLE "KRSTO ODAK" DRNIŠ  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</si>
</sst>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7" fillId="2" borderId="3" xfId="0" quotePrefix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0" fontId="21" fillId="0" borderId="3" xfId="0" applyFont="1" applyBorder="1"/>
    <xf numFmtId="0" fontId="0" fillId="0" borderId="3" xfId="0" applyBorder="1"/>
    <xf numFmtId="0" fontId="22" fillId="0" borderId="3" xfId="0" applyFont="1" applyBorder="1"/>
    <xf numFmtId="0" fontId="22" fillId="0" borderId="0" xfId="0" applyFont="1" applyBorder="1"/>
    <xf numFmtId="0" fontId="0" fillId="0" borderId="0" xfId="0" applyBorder="1"/>
    <xf numFmtId="4" fontId="21" fillId="0" borderId="3" xfId="0" applyNumberFormat="1" applyFont="1" applyBorder="1" applyAlignment="1"/>
    <xf numFmtId="4" fontId="22" fillId="0" borderId="3" xfId="0" applyNumberFormat="1" applyFont="1" applyBorder="1" applyAlignment="1"/>
    <xf numFmtId="0" fontId="0" fillId="0" borderId="0" xfId="0" applyAlignment="1"/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2" fontId="7" fillId="2" borderId="3" xfId="0" quotePrefix="1" applyNumberFormat="1" applyFont="1" applyFill="1" applyBorder="1" applyAlignment="1">
      <alignment horizontal="left" vertical="center" wrapText="1"/>
    </xf>
    <xf numFmtId="49" fontId="8" fillId="2" borderId="3" xfId="0" quotePrefix="1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" fontId="0" fillId="0" borderId="3" xfId="0" applyNumberFormat="1" applyBorder="1"/>
    <xf numFmtId="4" fontId="12" fillId="0" borderId="3" xfId="0" applyNumberFormat="1" applyFont="1" applyBorder="1"/>
    <xf numFmtId="4" fontId="22" fillId="0" borderId="3" xfId="0" applyNumberFormat="1" applyFont="1" applyBorder="1"/>
    <xf numFmtId="4" fontId="21" fillId="0" borderId="3" xfId="0" applyNumberFormat="1" applyFont="1" applyBorder="1"/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6" fillId="7" borderId="4" xfId="0" applyNumberFormat="1" applyFont="1" applyFill="1" applyBorder="1" applyAlignment="1" applyProtection="1">
      <alignment horizontal="left" vertical="center" wrapText="1"/>
    </xf>
    <xf numFmtId="4" fontId="3" fillId="7" borderId="4" xfId="0" applyNumberFormat="1" applyFont="1" applyFill="1" applyBorder="1" applyAlignment="1">
      <alignment horizontal="right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4" fontId="22" fillId="7" borderId="3" xfId="0" applyNumberFormat="1" applyFont="1" applyFill="1" applyBorder="1"/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4" fontId="3" fillId="2" borderId="4" xfId="0" applyNumberFormat="1" applyFont="1" applyFill="1" applyBorder="1" applyAlignment="1" applyProtection="1">
      <alignment horizontal="righ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7" borderId="1" xfId="0" applyNumberFormat="1" applyFont="1" applyFill="1" applyBorder="1" applyAlignment="1" applyProtection="1">
      <alignment horizontal="left" vertical="center" wrapText="1"/>
    </xf>
    <xf numFmtId="0" fontId="16" fillId="7" borderId="2" xfId="0" applyNumberFormat="1" applyFont="1" applyFill="1" applyBorder="1" applyAlignment="1" applyProtection="1">
      <alignment horizontal="left" vertical="center" wrapText="1"/>
    </xf>
    <xf numFmtId="0" fontId="1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6" xfId="0" applyNumberFormat="1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6" fillId="5" borderId="1" xfId="0" applyNumberFormat="1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sqref="A1:J1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12" t="s">
        <v>112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7.399999999999999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6" x14ac:dyDescent="0.3">
      <c r="A3" s="112" t="s">
        <v>18</v>
      </c>
      <c r="B3" s="112"/>
      <c r="C3" s="112"/>
      <c r="D3" s="112"/>
      <c r="E3" s="112"/>
      <c r="F3" s="112"/>
      <c r="G3" s="112"/>
      <c r="H3" s="112"/>
      <c r="I3" s="113"/>
      <c r="J3" s="113"/>
    </row>
    <row r="4" spans="1:10" ht="17.399999999999999" x14ac:dyDescent="0.3">
      <c r="A4" s="20"/>
      <c r="B4" s="20"/>
      <c r="C4" s="20"/>
      <c r="D4" s="20"/>
      <c r="E4" s="20"/>
      <c r="F4" s="20"/>
      <c r="G4" s="20"/>
      <c r="H4" s="20"/>
      <c r="I4" s="5"/>
      <c r="J4" s="5"/>
    </row>
    <row r="5" spans="1:10" ht="15.6" x14ac:dyDescent="0.3">
      <c r="A5" s="112" t="s">
        <v>24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29" t="s">
        <v>36</v>
      </c>
    </row>
    <row r="7" spans="1:10" ht="26.4" x14ac:dyDescent="0.3">
      <c r="A7" s="24"/>
      <c r="B7" s="25"/>
      <c r="C7" s="25"/>
      <c r="D7" s="26"/>
      <c r="E7" s="27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3">
      <c r="A8" s="115" t="s">
        <v>0</v>
      </c>
      <c r="B8" s="116"/>
      <c r="C8" s="116"/>
      <c r="D8" s="116"/>
      <c r="E8" s="117"/>
      <c r="F8" s="56">
        <f>F9+F10</f>
        <v>416712.22</v>
      </c>
      <c r="G8" s="56">
        <f t="shared" ref="G8:J8" si="0">G9+G10</f>
        <v>447836</v>
      </c>
      <c r="H8" s="56">
        <f t="shared" si="0"/>
        <v>492018</v>
      </c>
      <c r="I8" s="56">
        <f t="shared" si="0"/>
        <v>507042</v>
      </c>
      <c r="J8" s="56">
        <f t="shared" si="0"/>
        <v>521813</v>
      </c>
    </row>
    <row r="9" spans="1:10" x14ac:dyDescent="0.3">
      <c r="A9" s="118" t="s">
        <v>39</v>
      </c>
      <c r="B9" s="119"/>
      <c r="C9" s="119"/>
      <c r="D9" s="119"/>
      <c r="E9" s="111"/>
      <c r="F9" s="57">
        <v>416712.22</v>
      </c>
      <c r="G9" s="57">
        <v>447836</v>
      </c>
      <c r="H9" s="57">
        <v>492018</v>
      </c>
      <c r="I9" s="57">
        <v>507042</v>
      </c>
      <c r="J9" s="57">
        <v>521813</v>
      </c>
    </row>
    <row r="10" spans="1:10" x14ac:dyDescent="0.3">
      <c r="A10" s="120" t="s">
        <v>40</v>
      </c>
      <c r="B10" s="111"/>
      <c r="C10" s="111"/>
      <c r="D10" s="111"/>
      <c r="E10" s="111"/>
      <c r="F10" s="57">
        <v>0</v>
      </c>
      <c r="G10" s="57">
        <v>0</v>
      </c>
      <c r="H10" s="57">
        <v>0</v>
      </c>
      <c r="I10" s="57">
        <v>0</v>
      </c>
      <c r="J10" s="57">
        <v>0</v>
      </c>
    </row>
    <row r="11" spans="1:10" x14ac:dyDescent="0.3">
      <c r="A11" s="30" t="s">
        <v>1</v>
      </c>
      <c r="B11" s="38"/>
      <c r="C11" s="38"/>
      <c r="D11" s="38"/>
      <c r="E11" s="38"/>
      <c r="F11" s="56">
        <f>F12+F13</f>
        <v>434679.46</v>
      </c>
      <c r="G11" s="56">
        <f t="shared" ref="G11:J11" si="1">G12+G13</f>
        <v>469819</v>
      </c>
      <c r="H11" s="56">
        <f t="shared" si="1"/>
        <v>501310</v>
      </c>
      <c r="I11" s="56">
        <f t="shared" si="1"/>
        <v>507042</v>
      </c>
      <c r="J11" s="56">
        <f t="shared" si="1"/>
        <v>521813</v>
      </c>
    </row>
    <row r="12" spans="1:10" x14ac:dyDescent="0.3">
      <c r="A12" s="121" t="s">
        <v>41</v>
      </c>
      <c r="B12" s="119"/>
      <c r="C12" s="119"/>
      <c r="D12" s="119"/>
      <c r="E12" s="119"/>
      <c r="F12" s="57">
        <v>426336.51</v>
      </c>
      <c r="G12" s="57">
        <v>469819</v>
      </c>
      <c r="H12" s="57">
        <v>499410</v>
      </c>
      <c r="I12" s="57">
        <v>505042</v>
      </c>
      <c r="J12" s="58">
        <v>519813</v>
      </c>
    </row>
    <row r="13" spans="1:10" x14ac:dyDescent="0.3">
      <c r="A13" s="110" t="s">
        <v>42</v>
      </c>
      <c r="B13" s="111"/>
      <c r="C13" s="111"/>
      <c r="D13" s="111"/>
      <c r="E13" s="111"/>
      <c r="F13" s="59">
        <v>8342.9500000000007</v>
      </c>
      <c r="G13" s="59">
        <v>0</v>
      </c>
      <c r="H13" s="59">
        <v>1900</v>
      </c>
      <c r="I13" s="59">
        <v>2000</v>
      </c>
      <c r="J13" s="58">
        <v>2000</v>
      </c>
    </row>
    <row r="14" spans="1:10" x14ac:dyDescent="0.3">
      <c r="A14" s="122" t="s">
        <v>68</v>
      </c>
      <c r="B14" s="116"/>
      <c r="C14" s="116"/>
      <c r="D14" s="116"/>
      <c r="E14" s="116"/>
      <c r="F14" s="56">
        <f>F8-F11</f>
        <v>-17967.240000000049</v>
      </c>
      <c r="G14" s="56">
        <f t="shared" ref="G14:J14" si="2">G8-G11</f>
        <v>-21983</v>
      </c>
      <c r="H14" s="56">
        <f t="shared" si="2"/>
        <v>-9292</v>
      </c>
      <c r="I14" s="56">
        <f t="shared" si="2"/>
        <v>0</v>
      </c>
      <c r="J14" s="56">
        <f t="shared" si="2"/>
        <v>0</v>
      </c>
    </row>
    <row r="15" spans="1:10" ht="17.399999999999999" x14ac:dyDescent="0.3">
      <c r="A15" s="20"/>
      <c r="B15" s="18"/>
      <c r="C15" s="18"/>
      <c r="D15" s="18"/>
      <c r="E15" s="18"/>
      <c r="F15" s="18"/>
      <c r="G15" s="18"/>
      <c r="H15" s="19"/>
      <c r="I15" s="19"/>
      <c r="J15" s="19"/>
    </row>
    <row r="16" spans="1:10" ht="15.6" x14ac:dyDescent="0.3">
      <c r="A16" s="112" t="s">
        <v>25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7.399999999999999" x14ac:dyDescent="0.3">
      <c r="A17" s="20"/>
      <c r="B17" s="18"/>
      <c r="C17" s="18"/>
      <c r="D17" s="18"/>
      <c r="E17" s="18"/>
      <c r="F17" s="18"/>
      <c r="G17" s="18"/>
      <c r="H17" s="19"/>
      <c r="I17" s="19"/>
      <c r="J17" s="19"/>
    </row>
    <row r="18" spans="1:10" ht="26.4" x14ac:dyDescent="0.3">
      <c r="A18" s="24"/>
      <c r="B18" s="25"/>
      <c r="C18" s="25"/>
      <c r="D18" s="26"/>
      <c r="E18" s="27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3">
      <c r="A19" s="110" t="s">
        <v>43</v>
      </c>
      <c r="B19" s="111"/>
      <c r="C19" s="111"/>
      <c r="D19" s="111"/>
      <c r="E19" s="111"/>
      <c r="F19" s="40">
        <v>0</v>
      </c>
      <c r="G19" s="40">
        <v>0</v>
      </c>
      <c r="H19" s="40">
        <v>0</v>
      </c>
      <c r="I19" s="40">
        <v>0</v>
      </c>
      <c r="J19" s="39">
        <v>0</v>
      </c>
    </row>
    <row r="20" spans="1:10" x14ac:dyDescent="0.3">
      <c r="A20" s="110" t="s">
        <v>44</v>
      </c>
      <c r="B20" s="111"/>
      <c r="C20" s="111"/>
      <c r="D20" s="111"/>
      <c r="E20" s="111"/>
      <c r="F20" s="40">
        <v>0</v>
      </c>
      <c r="G20" s="40">
        <v>0</v>
      </c>
      <c r="H20" s="40">
        <v>0</v>
      </c>
      <c r="I20" s="40">
        <v>0</v>
      </c>
      <c r="J20" s="39"/>
    </row>
    <row r="21" spans="1:10" x14ac:dyDescent="0.3">
      <c r="A21" s="122" t="s">
        <v>2</v>
      </c>
      <c r="B21" s="116"/>
      <c r="C21" s="116"/>
      <c r="D21" s="116"/>
      <c r="E21" s="116"/>
      <c r="F21" s="28">
        <f>F19-F20</f>
        <v>0</v>
      </c>
      <c r="G21" s="28">
        <f t="shared" ref="G21:J21" si="3">G19-G20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</row>
    <row r="22" spans="1:10" x14ac:dyDescent="0.3">
      <c r="A22" s="122" t="s">
        <v>69</v>
      </c>
      <c r="B22" s="116"/>
      <c r="C22" s="116"/>
      <c r="D22" s="116"/>
      <c r="E22" s="116"/>
      <c r="F22" s="56">
        <f>F14+F21</f>
        <v>-17967.240000000049</v>
      </c>
      <c r="G22" s="56">
        <f t="shared" ref="G22:J22" si="4">G14+G21</f>
        <v>-21983</v>
      </c>
      <c r="H22" s="56">
        <f t="shared" si="4"/>
        <v>-9292</v>
      </c>
      <c r="I22" s="56">
        <f t="shared" si="4"/>
        <v>0</v>
      </c>
      <c r="J22" s="56">
        <f t="shared" si="4"/>
        <v>0</v>
      </c>
    </row>
    <row r="23" spans="1:10" ht="17.399999999999999" x14ac:dyDescent="0.3">
      <c r="A23" s="17"/>
      <c r="B23" s="18"/>
      <c r="C23" s="18"/>
      <c r="D23" s="18"/>
      <c r="E23" s="18"/>
      <c r="F23" s="18"/>
      <c r="G23" s="18"/>
      <c r="H23" s="19"/>
      <c r="I23" s="19"/>
      <c r="J23" s="19"/>
    </row>
    <row r="24" spans="1:10" ht="15.6" x14ac:dyDescent="0.3">
      <c r="A24" s="112" t="s">
        <v>70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5.6" x14ac:dyDescent="0.3">
      <c r="A25" s="36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26.4" x14ac:dyDescent="0.3">
      <c r="A26" s="24"/>
      <c r="B26" s="25"/>
      <c r="C26" s="25"/>
      <c r="D26" s="26"/>
      <c r="E26" s="27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3">
      <c r="A27" s="125" t="s">
        <v>71</v>
      </c>
      <c r="B27" s="126"/>
      <c r="C27" s="126"/>
      <c r="D27" s="126"/>
      <c r="E27" s="127"/>
      <c r="F27" s="60">
        <v>49242.239999999998</v>
      </c>
      <c r="G27" s="60">
        <v>31275</v>
      </c>
      <c r="H27" s="60">
        <v>9292</v>
      </c>
      <c r="I27" s="60">
        <v>0</v>
      </c>
      <c r="J27" s="61">
        <v>0</v>
      </c>
    </row>
    <row r="28" spans="1:10" ht="15" customHeight="1" x14ac:dyDescent="0.3">
      <c r="A28" s="122" t="s">
        <v>72</v>
      </c>
      <c r="B28" s="116"/>
      <c r="C28" s="116"/>
      <c r="D28" s="116"/>
      <c r="E28" s="116"/>
      <c r="F28" s="62">
        <f>F22+F27</f>
        <v>31274.999999999949</v>
      </c>
      <c r="G28" s="62">
        <f t="shared" ref="G28:J28" si="5">G22+G27</f>
        <v>9292</v>
      </c>
      <c r="H28" s="62">
        <f t="shared" si="5"/>
        <v>0</v>
      </c>
      <c r="I28" s="62">
        <f t="shared" si="5"/>
        <v>0</v>
      </c>
      <c r="J28" s="63">
        <f t="shared" si="5"/>
        <v>0</v>
      </c>
    </row>
    <row r="29" spans="1:10" ht="45" customHeight="1" x14ac:dyDescent="0.3">
      <c r="A29" s="115" t="s">
        <v>73</v>
      </c>
      <c r="B29" s="128"/>
      <c r="C29" s="128"/>
      <c r="D29" s="128"/>
      <c r="E29" s="129"/>
      <c r="F29" s="62">
        <f>F14+F21+F27-F28</f>
        <v>0</v>
      </c>
      <c r="G29" s="62">
        <f t="shared" ref="G29:J29" si="6">G14+G21+G27-G28</f>
        <v>0</v>
      </c>
      <c r="H29" s="62">
        <f t="shared" si="6"/>
        <v>0</v>
      </c>
      <c r="I29" s="62">
        <f t="shared" si="6"/>
        <v>0</v>
      </c>
      <c r="J29" s="63">
        <f t="shared" si="6"/>
        <v>0</v>
      </c>
    </row>
    <row r="30" spans="1:10" ht="15.6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6" x14ac:dyDescent="0.3">
      <c r="A31" s="130" t="s">
        <v>67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7.399999999999999" x14ac:dyDescent="0.3">
      <c r="A32" s="43"/>
      <c r="B32" s="44"/>
      <c r="C32" s="44"/>
      <c r="D32" s="44"/>
      <c r="E32" s="44"/>
      <c r="F32" s="44"/>
      <c r="G32" s="44"/>
      <c r="H32" s="45"/>
      <c r="I32" s="45"/>
      <c r="J32" s="45"/>
    </row>
    <row r="33" spans="1:10" ht="26.4" x14ac:dyDescent="0.3">
      <c r="A33" s="46"/>
      <c r="B33" s="47"/>
      <c r="C33" s="47"/>
      <c r="D33" s="48"/>
      <c r="E33" s="49"/>
      <c r="F33" s="50" t="s">
        <v>37</v>
      </c>
      <c r="G33" s="50" t="s">
        <v>35</v>
      </c>
      <c r="H33" s="50" t="s">
        <v>45</v>
      </c>
      <c r="I33" s="50" t="s">
        <v>46</v>
      </c>
      <c r="J33" s="50" t="s">
        <v>47</v>
      </c>
    </row>
    <row r="34" spans="1:10" x14ac:dyDescent="0.3">
      <c r="A34" s="125" t="s">
        <v>71</v>
      </c>
      <c r="B34" s="126"/>
      <c r="C34" s="126"/>
      <c r="D34" s="126"/>
      <c r="E34" s="127"/>
      <c r="F34" s="60">
        <v>49242.239999999998</v>
      </c>
      <c r="G34" s="60">
        <f>F37</f>
        <v>31274.999999999996</v>
      </c>
      <c r="H34" s="60">
        <f>G37</f>
        <v>9291.9999999999964</v>
      </c>
      <c r="I34" s="60">
        <f>H37</f>
        <v>0</v>
      </c>
      <c r="J34" s="61">
        <f>I37</f>
        <v>0</v>
      </c>
    </row>
    <row r="35" spans="1:10" ht="28.5" customHeight="1" x14ac:dyDescent="0.3">
      <c r="A35" s="125" t="s">
        <v>74</v>
      </c>
      <c r="B35" s="126"/>
      <c r="C35" s="126"/>
      <c r="D35" s="126"/>
      <c r="E35" s="127"/>
      <c r="F35" s="60"/>
      <c r="G35" s="60"/>
      <c r="H35" s="60"/>
      <c r="I35" s="60">
        <v>0</v>
      </c>
      <c r="J35" s="61">
        <v>0</v>
      </c>
    </row>
    <row r="36" spans="1:10" x14ac:dyDescent="0.3">
      <c r="A36" s="125" t="s">
        <v>75</v>
      </c>
      <c r="B36" s="131"/>
      <c r="C36" s="131"/>
      <c r="D36" s="131"/>
      <c r="E36" s="132"/>
      <c r="F36" s="60">
        <v>-17967.240000000002</v>
      </c>
      <c r="G36" s="60">
        <v>-21983</v>
      </c>
      <c r="H36" s="60">
        <v>-9292</v>
      </c>
      <c r="I36" s="60">
        <v>0</v>
      </c>
      <c r="J36" s="61">
        <v>0</v>
      </c>
    </row>
    <row r="37" spans="1:10" ht="15" customHeight="1" x14ac:dyDescent="0.3">
      <c r="A37" s="122" t="s">
        <v>72</v>
      </c>
      <c r="B37" s="116"/>
      <c r="C37" s="116"/>
      <c r="D37" s="116"/>
      <c r="E37" s="116"/>
      <c r="F37" s="64">
        <f>F34-F35+F36</f>
        <v>31274.999999999996</v>
      </c>
      <c r="G37" s="64">
        <f t="shared" ref="G37:J37" si="7">G34-G35+G36</f>
        <v>9291.9999999999964</v>
      </c>
      <c r="H37" s="64">
        <f t="shared" si="7"/>
        <v>0</v>
      </c>
      <c r="I37" s="64">
        <f t="shared" si="7"/>
        <v>0</v>
      </c>
      <c r="J37" s="65">
        <f t="shared" si="7"/>
        <v>0</v>
      </c>
    </row>
    <row r="38" spans="1:10" ht="17.25" customHeight="1" x14ac:dyDescent="0.3"/>
    <row r="39" spans="1:10" x14ac:dyDescent="0.3">
      <c r="A39" s="123" t="s">
        <v>38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9" customHeight="1" x14ac:dyDescent="0.3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H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2" t="s">
        <v>113</v>
      </c>
      <c r="B1" s="112"/>
      <c r="C1" s="112"/>
      <c r="D1" s="112"/>
      <c r="E1" s="112"/>
      <c r="F1" s="112"/>
      <c r="G1" s="112"/>
      <c r="H1" s="112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2" t="s">
        <v>18</v>
      </c>
      <c r="B3" s="112"/>
      <c r="C3" s="112"/>
      <c r="D3" s="112"/>
      <c r="E3" s="112"/>
      <c r="F3" s="112"/>
      <c r="G3" s="112"/>
      <c r="H3" s="112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2" t="s">
        <v>4</v>
      </c>
      <c r="B5" s="112"/>
      <c r="C5" s="112"/>
      <c r="D5" s="112"/>
      <c r="E5" s="112"/>
      <c r="F5" s="112"/>
      <c r="G5" s="112"/>
      <c r="H5" s="112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112" t="s">
        <v>48</v>
      </c>
      <c r="B7" s="112"/>
      <c r="C7" s="112"/>
      <c r="D7" s="112"/>
      <c r="E7" s="112"/>
      <c r="F7" s="112"/>
      <c r="G7" s="112"/>
      <c r="H7" s="112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16" t="s">
        <v>5</v>
      </c>
      <c r="B9" s="15" t="s">
        <v>6</v>
      </c>
      <c r="C9" s="15" t="s">
        <v>3</v>
      </c>
      <c r="D9" s="15" t="s">
        <v>34</v>
      </c>
      <c r="E9" s="16" t="s">
        <v>35</v>
      </c>
      <c r="F9" s="16" t="s">
        <v>32</v>
      </c>
      <c r="G9" s="16" t="s">
        <v>26</v>
      </c>
      <c r="H9" s="16" t="s">
        <v>33</v>
      </c>
    </row>
    <row r="10" spans="1:8" x14ac:dyDescent="0.3">
      <c r="A10" s="32"/>
      <c r="B10" s="33"/>
      <c r="C10" s="31" t="s">
        <v>0</v>
      </c>
      <c r="D10" s="66">
        <f>SUM(D11)</f>
        <v>416712.2</v>
      </c>
      <c r="E10" s="66">
        <f t="shared" ref="E10:H10" si="0">SUM(E11)</f>
        <v>447836</v>
      </c>
      <c r="F10" s="83">
        <f t="shared" si="0"/>
        <v>492018</v>
      </c>
      <c r="G10" s="83">
        <f t="shared" si="0"/>
        <v>507042</v>
      </c>
      <c r="H10" s="83">
        <f t="shared" si="0"/>
        <v>521813</v>
      </c>
    </row>
    <row r="11" spans="1:8" ht="15.75" customHeight="1" x14ac:dyDescent="0.3">
      <c r="A11" s="8">
        <v>6</v>
      </c>
      <c r="B11" s="8"/>
      <c r="C11" s="8" t="s">
        <v>7</v>
      </c>
      <c r="D11" s="73">
        <f>SUM(D12:D15)</f>
        <v>416712.2</v>
      </c>
      <c r="E11" s="73">
        <f>SUM(E12:E15)</f>
        <v>447836</v>
      </c>
      <c r="F11" s="87">
        <f>SUM(F12:F15)</f>
        <v>492018</v>
      </c>
      <c r="G11" s="87">
        <f t="shared" ref="G11:H11" si="1">SUM(G12:G15)</f>
        <v>507042</v>
      </c>
      <c r="H11" s="87">
        <f t="shared" si="1"/>
        <v>521813</v>
      </c>
    </row>
    <row r="12" spans="1:8" ht="39.6" x14ac:dyDescent="0.3">
      <c r="A12" s="8"/>
      <c r="B12" s="13">
        <v>63</v>
      </c>
      <c r="C12" s="13" t="s">
        <v>28</v>
      </c>
      <c r="D12" s="71">
        <v>378804.95</v>
      </c>
      <c r="E12" s="72">
        <v>408213</v>
      </c>
      <c r="F12" s="68">
        <v>440500</v>
      </c>
      <c r="G12" s="68">
        <v>453650</v>
      </c>
      <c r="H12" s="68">
        <v>467221</v>
      </c>
    </row>
    <row r="13" spans="1:8" ht="53.25" customHeight="1" x14ac:dyDescent="0.3">
      <c r="A13" s="9"/>
      <c r="B13" s="9">
        <v>65</v>
      </c>
      <c r="C13" s="70" t="s">
        <v>76</v>
      </c>
      <c r="D13" s="71">
        <v>18822.740000000002</v>
      </c>
      <c r="E13" s="72">
        <v>21920</v>
      </c>
      <c r="F13" s="68">
        <v>35258</v>
      </c>
      <c r="G13" s="68">
        <v>37000</v>
      </c>
      <c r="H13" s="68">
        <v>38000</v>
      </c>
    </row>
    <row r="14" spans="1:8" ht="53.25" customHeight="1" x14ac:dyDescent="0.3">
      <c r="A14" s="9"/>
      <c r="B14" s="9">
        <v>66</v>
      </c>
      <c r="C14" s="70" t="s">
        <v>77</v>
      </c>
      <c r="D14" s="71">
        <v>19084.509999999998</v>
      </c>
      <c r="E14" s="72">
        <v>550</v>
      </c>
      <c r="F14" s="68">
        <v>1000</v>
      </c>
      <c r="G14" s="68">
        <v>1000</v>
      </c>
      <c r="H14" s="68">
        <v>1000</v>
      </c>
    </row>
    <row r="15" spans="1:8" ht="39.6" x14ac:dyDescent="0.3">
      <c r="A15" s="9"/>
      <c r="B15" s="9">
        <v>67</v>
      </c>
      <c r="C15" s="13" t="s">
        <v>29</v>
      </c>
      <c r="D15" s="71"/>
      <c r="E15" s="72">
        <v>17153</v>
      </c>
      <c r="F15" s="68">
        <v>15260</v>
      </c>
      <c r="G15" s="68">
        <v>15392</v>
      </c>
      <c r="H15" s="68">
        <v>15592</v>
      </c>
    </row>
    <row r="16" spans="1:8" ht="26.4" x14ac:dyDescent="0.3">
      <c r="A16" s="11">
        <v>7</v>
      </c>
      <c r="B16" s="12"/>
      <c r="C16" s="21" t="s">
        <v>8</v>
      </c>
      <c r="D16" s="71">
        <v>0</v>
      </c>
      <c r="E16" s="72">
        <v>0</v>
      </c>
      <c r="F16" s="68">
        <v>0</v>
      </c>
      <c r="G16" s="68">
        <v>0</v>
      </c>
      <c r="H16" s="68">
        <v>0</v>
      </c>
    </row>
    <row r="17" spans="1:8" ht="39.6" x14ac:dyDescent="0.3">
      <c r="A17" s="13"/>
      <c r="B17" s="13">
        <v>72</v>
      </c>
      <c r="C17" s="22" t="s">
        <v>27</v>
      </c>
      <c r="D17" s="71"/>
      <c r="E17" s="72"/>
      <c r="F17" s="68"/>
      <c r="G17" s="68"/>
      <c r="H17" s="69"/>
    </row>
    <row r="20" spans="1:8" ht="15.6" x14ac:dyDescent="0.3">
      <c r="A20" s="112" t="s">
        <v>49</v>
      </c>
      <c r="B20" s="133"/>
      <c r="C20" s="133"/>
      <c r="D20" s="133"/>
      <c r="E20" s="133"/>
      <c r="F20" s="133"/>
      <c r="G20" s="133"/>
      <c r="H20" s="133"/>
    </row>
    <row r="21" spans="1:8" ht="17.399999999999999" x14ac:dyDescent="0.3">
      <c r="A21" s="4"/>
      <c r="B21" s="4"/>
      <c r="C21" s="4"/>
      <c r="D21" s="4"/>
      <c r="E21" s="4"/>
      <c r="F21" s="4"/>
      <c r="G21" s="5"/>
      <c r="H21" s="5"/>
    </row>
    <row r="22" spans="1:8" ht="26.4" x14ac:dyDescent="0.3">
      <c r="A22" s="16" t="s">
        <v>5</v>
      </c>
      <c r="B22" s="15" t="s">
        <v>6</v>
      </c>
      <c r="C22" s="15" t="s">
        <v>9</v>
      </c>
      <c r="D22" s="15" t="s">
        <v>34</v>
      </c>
      <c r="E22" s="16" t="s">
        <v>35</v>
      </c>
      <c r="F22" s="16" t="s">
        <v>32</v>
      </c>
      <c r="G22" s="16" t="s">
        <v>26</v>
      </c>
      <c r="H22" s="16" t="s">
        <v>33</v>
      </c>
    </row>
    <row r="23" spans="1:8" x14ac:dyDescent="0.3">
      <c r="A23" s="32"/>
      <c r="B23" s="33"/>
      <c r="C23" s="31" t="s">
        <v>1</v>
      </c>
      <c r="D23" s="83">
        <f>SUM(D24+D29)</f>
        <v>434679.44</v>
      </c>
      <c r="E23" s="83">
        <f t="shared" ref="E23:H23" si="2">SUM(E24+E29)</f>
        <v>469819</v>
      </c>
      <c r="F23" s="83">
        <f t="shared" si="2"/>
        <v>501310</v>
      </c>
      <c r="G23" s="83">
        <f t="shared" si="2"/>
        <v>507042</v>
      </c>
      <c r="H23" s="83">
        <f t="shared" si="2"/>
        <v>521813</v>
      </c>
    </row>
    <row r="24" spans="1:8" ht="15.75" customHeight="1" x14ac:dyDescent="0.3">
      <c r="A24" s="8">
        <v>3</v>
      </c>
      <c r="B24" s="8"/>
      <c r="C24" s="8" t="s">
        <v>10</v>
      </c>
      <c r="D24" s="74">
        <f>SUM(D25:D28)</f>
        <v>426336.5</v>
      </c>
      <c r="E24" s="74">
        <f t="shared" ref="E24:H24" si="3">SUM(E25:E28)</f>
        <v>468088</v>
      </c>
      <c r="F24" s="74">
        <f t="shared" si="3"/>
        <v>499410</v>
      </c>
      <c r="G24" s="74">
        <f t="shared" si="3"/>
        <v>505042</v>
      </c>
      <c r="H24" s="74">
        <f t="shared" si="3"/>
        <v>519813</v>
      </c>
    </row>
    <row r="25" spans="1:8" ht="15.75" customHeight="1" x14ac:dyDescent="0.3">
      <c r="A25" s="8"/>
      <c r="B25" s="13">
        <v>31</v>
      </c>
      <c r="C25" s="13" t="s">
        <v>11</v>
      </c>
      <c r="D25" s="67">
        <v>340640.96</v>
      </c>
      <c r="E25" s="68">
        <v>358454</v>
      </c>
      <c r="F25" s="68">
        <v>384200</v>
      </c>
      <c r="G25" s="68">
        <v>395700</v>
      </c>
      <c r="H25" s="68">
        <v>407571</v>
      </c>
    </row>
    <row r="26" spans="1:8" x14ac:dyDescent="0.3">
      <c r="A26" s="9"/>
      <c r="B26" s="9">
        <v>32</v>
      </c>
      <c r="C26" s="9" t="s">
        <v>21</v>
      </c>
      <c r="D26" s="67">
        <v>85663.69</v>
      </c>
      <c r="E26" s="68">
        <v>109318</v>
      </c>
      <c r="F26" s="68">
        <v>114840</v>
      </c>
      <c r="G26" s="68">
        <v>108972</v>
      </c>
      <c r="H26" s="68">
        <v>111872</v>
      </c>
    </row>
    <row r="27" spans="1:8" x14ac:dyDescent="0.3">
      <c r="A27" s="9"/>
      <c r="B27" s="9">
        <v>34</v>
      </c>
      <c r="C27" s="9" t="s">
        <v>78</v>
      </c>
      <c r="D27" s="67">
        <v>31.85</v>
      </c>
      <c r="E27" s="68">
        <v>57</v>
      </c>
      <c r="F27" s="68">
        <v>70</v>
      </c>
      <c r="G27" s="68">
        <v>70</v>
      </c>
      <c r="H27" s="68">
        <v>70</v>
      </c>
    </row>
    <row r="28" spans="1:8" x14ac:dyDescent="0.3">
      <c r="A28" s="9"/>
      <c r="B28" s="9">
        <v>38</v>
      </c>
      <c r="C28" s="9" t="s">
        <v>79</v>
      </c>
      <c r="D28" s="67">
        <v>0</v>
      </c>
      <c r="E28" s="68">
        <v>259</v>
      </c>
      <c r="F28" s="68">
        <v>300</v>
      </c>
      <c r="G28" s="68">
        <v>300</v>
      </c>
      <c r="H28" s="68">
        <v>300</v>
      </c>
    </row>
    <row r="29" spans="1:8" ht="26.4" x14ac:dyDescent="0.3">
      <c r="A29" s="11">
        <v>4</v>
      </c>
      <c r="B29" s="12"/>
      <c r="C29" s="21" t="s">
        <v>12</v>
      </c>
      <c r="D29" s="74">
        <f>SUM(D30+D31)</f>
        <v>8342.94</v>
      </c>
      <c r="E29" s="74">
        <f t="shared" ref="E29:H29" si="4">SUM(E30+E31)</f>
        <v>1731</v>
      </c>
      <c r="F29" s="74">
        <f t="shared" si="4"/>
        <v>1900</v>
      </c>
      <c r="G29" s="74">
        <f t="shared" si="4"/>
        <v>2000</v>
      </c>
      <c r="H29" s="74">
        <f t="shared" si="4"/>
        <v>2000</v>
      </c>
    </row>
    <row r="30" spans="1:8" ht="36.75" customHeight="1" x14ac:dyDescent="0.3">
      <c r="A30" s="13"/>
      <c r="B30" s="13">
        <v>42</v>
      </c>
      <c r="C30" s="22" t="s">
        <v>30</v>
      </c>
      <c r="D30" s="67">
        <v>743.24</v>
      </c>
      <c r="E30" s="68">
        <v>1731</v>
      </c>
      <c r="F30" s="68">
        <v>1900</v>
      </c>
      <c r="G30" s="68">
        <v>2000</v>
      </c>
      <c r="H30" s="69">
        <v>2000</v>
      </c>
    </row>
    <row r="31" spans="1:8" ht="28.8" x14ac:dyDescent="0.3">
      <c r="A31" s="76"/>
      <c r="B31" s="108">
        <v>45</v>
      </c>
      <c r="C31" s="107" t="s">
        <v>111</v>
      </c>
      <c r="D31" s="94">
        <v>7599.7</v>
      </c>
      <c r="E31" s="94">
        <v>0</v>
      </c>
      <c r="F31" s="94">
        <v>0</v>
      </c>
      <c r="G31" s="94">
        <v>0</v>
      </c>
      <c r="H31" s="94">
        <v>0</v>
      </c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A2" sqref="A2"/>
    </sheetView>
  </sheetViews>
  <sheetFormatPr defaultRowHeight="14.4" x14ac:dyDescent="0.3"/>
  <cols>
    <col min="1" max="6" width="25.33203125" customWidth="1"/>
  </cols>
  <sheetData>
    <row r="1" spans="1:11" ht="42" customHeight="1" x14ac:dyDescent="0.3">
      <c r="A1" s="112" t="s">
        <v>113</v>
      </c>
      <c r="B1" s="112"/>
      <c r="C1" s="112"/>
      <c r="D1" s="112"/>
      <c r="E1" s="112"/>
      <c r="F1" s="112"/>
    </row>
    <row r="2" spans="1:11" ht="18" customHeight="1" x14ac:dyDescent="0.3">
      <c r="A2" s="20"/>
      <c r="B2" s="20"/>
      <c r="C2" s="20"/>
      <c r="D2" s="20"/>
      <c r="E2" s="20"/>
      <c r="F2" s="20"/>
    </row>
    <row r="3" spans="1:11" ht="15.75" customHeight="1" x14ac:dyDescent="0.3">
      <c r="A3" s="112" t="s">
        <v>18</v>
      </c>
      <c r="B3" s="112"/>
      <c r="C3" s="112"/>
      <c r="D3" s="112"/>
      <c r="E3" s="112"/>
      <c r="F3" s="112"/>
    </row>
    <row r="4" spans="1:11" ht="17.399999999999999" x14ac:dyDescent="0.3">
      <c r="B4" s="20"/>
      <c r="C4" s="20"/>
      <c r="D4" s="20"/>
      <c r="E4" s="5"/>
      <c r="F4" s="5"/>
    </row>
    <row r="5" spans="1:11" ht="18" customHeight="1" x14ac:dyDescent="0.3">
      <c r="A5" s="112" t="s">
        <v>4</v>
      </c>
      <c r="B5" s="112"/>
      <c r="C5" s="112"/>
      <c r="D5" s="112"/>
      <c r="E5" s="112"/>
      <c r="F5" s="112"/>
    </row>
    <row r="6" spans="1:11" ht="17.399999999999999" x14ac:dyDescent="0.3">
      <c r="A6" s="20"/>
      <c r="B6" s="20"/>
      <c r="C6" s="20"/>
      <c r="D6" s="20"/>
      <c r="E6" s="5"/>
      <c r="F6" s="5"/>
    </row>
    <row r="7" spans="1:11" ht="15.75" customHeight="1" x14ac:dyDescent="0.3">
      <c r="A7" s="112" t="s">
        <v>50</v>
      </c>
      <c r="B7" s="112"/>
      <c r="C7" s="112"/>
      <c r="D7" s="112"/>
      <c r="E7" s="112"/>
      <c r="F7" s="112"/>
    </row>
    <row r="8" spans="1:11" ht="17.399999999999999" x14ac:dyDescent="0.3">
      <c r="A8" s="20"/>
      <c r="B8" s="20"/>
      <c r="C8" s="20"/>
      <c r="D8" s="20"/>
      <c r="E8" s="5"/>
      <c r="F8" s="5"/>
    </row>
    <row r="9" spans="1:11" ht="26.4" x14ac:dyDescent="0.3">
      <c r="A9" s="16" t="s">
        <v>52</v>
      </c>
      <c r="B9" s="15" t="s">
        <v>34</v>
      </c>
      <c r="C9" s="16" t="s">
        <v>35</v>
      </c>
      <c r="D9" s="16" t="s">
        <v>32</v>
      </c>
      <c r="E9" s="16" t="s">
        <v>26</v>
      </c>
      <c r="F9" s="16" t="s">
        <v>33</v>
      </c>
    </row>
    <row r="10" spans="1:11" x14ac:dyDescent="0.3">
      <c r="A10" s="34" t="s">
        <v>0</v>
      </c>
      <c r="B10" s="83">
        <f>SUM(B11+B14+B16+B18)</f>
        <v>416712.22000000003</v>
      </c>
      <c r="C10" s="83">
        <f t="shared" ref="C10:F10" si="0">SUM(C11+C14+C16+C18)</f>
        <v>447836</v>
      </c>
      <c r="D10" s="83">
        <f t="shared" si="0"/>
        <v>492018</v>
      </c>
      <c r="E10" s="83">
        <f t="shared" si="0"/>
        <v>507042</v>
      </c>
      <c r="F10" s="83">
        <f t="shared" si="0"/>
        <v>521813</v>
      </c>
    </row>
    <row r="11" spans="1:11" x14ac:dyDescent="0.3">
      <c r="A11" s="21" t="s">
        <v>57</v>
      </c>
      <c r="B11" s="84">
        <f>SUM(B12:B13)</f>
        <v>19084.52</v>
      </c>
      <c r="C11" s="84">
        <f t="shared" ref="C11:F11" si="1">SUM(C12:C13)</f>
        <v>17153</v>
      </c>
      <c r="D11" s="84">
        <f t="shared" si="1"/>
        <v>15260</v>
      </c>
      <c r="E11" s="84">
        <f t="shared" si="1"/>
        <v>15392</v>
      </c>
      <c r="F11" s="84">
        <f t="shared" si="1"/>
        <v>15592</v>
      </c>
    </row>
    <row r="12" spans="1:11" x14ac:dyDescent="0.3">
      <c r="A12" s="10" t="s">
        <v>58</v>
      </c>
      <c r="B12" s="68">
        <v>0</v>
      </c>
      <c r="C12" s="68">
        <v>2951</v>
      </c>
      <c r="D12" s="68">
        <v>700</v>
      </c>
      <c r="E12" s="68">
        <v>700</v>
      </c>
      <c r="F12" s="68">
        <v>700</v>
      </c>
      <c r="K12" s="82"/>
    </row>
    <row r="13" spans="1:11" ht="25.5" customHeight="1" x14ac:dyDescent="0.3">
      <c r="A13" s="14" t="s">
        <v>80</v>
      </c>
      <c r="B13" s="68">
        <v>19084.52</v>
      </c>
      <c r="C13" s="68">
        <v>14202</v>
      </c>
      <c r="D13" s="68">
        <v>14560</v>
      </c>
      <c r="E13" s="68">
        <v>14692</v>
      </c>
      <c r="F13" s="68">
        <v>14892</v>
      </c>
    </row>
    <row r="14" spans="1:11" ht="26.4" x14ac:dyDescent="0.3">
      <c r="A14" s="8" t="s">
        <v>55</v>
      </c>
      <c r="B14" s="74">
        <f>SUM(B15)</f>
        <v>18822.75</v>
      </c>
      <c r="C14" s="74">
        <f t="shared" ref="C14:F14" si="2">SUM(C15)</f>
        <v>21920</v>
      </c>
      <c r="D14" s="74">
        <f t="shared" si="2"/>
        <v>35258</v>
      </c>
      <c r="E14" s="74">
        <f t="shared" si="2"/>
        <v>37000</v>
      </c>
      <c r="F14" s="74">
        <f t="shared" si="2"/>
        <v>38000</v>
      </c>
    </row>
    <row r="15" spans="1:11" ht="26.4" x14ac:dyDescent="0.3">
      <c r="A15" s="14" t="s">
        <v>56</v>
      </c>
      <c r="B15" s="67">
        <v>18822.75</v>
      </c>
      <c r="C15" s="68">
        <v>21920</v>
      </c>
      <c r="D15" s="68">
        <v>35258</v>
      </c>
      <c r="E15" s="68">
        <v>37000</v>
      </c>
      <c r="F15" s="68">
        <v>38000</v>
      </c>
    </row>
    <row r="16" spans="1:11" x14ac:dyDescent="0.3">
      <c r="A16" s="34" t="s">
        <v>53</v>
      </c>
      <c r="B16" s="74">
        <f>SUM(B17)</f>
        <v>378804.95</v>
      </c>
      <c r="C16" s="74">
        <f t="shared" ref="C16:F16" si="3">SUM(C17)</f>
        <v>408213</v>
      </c>
      <c r="D16" s="74">
        <f t="shared" si="3"/>
        <v>440500</v>
      </c>
      <c r="E16" s="74">
        <f t="shared" si="3"/>
        <v>453650</v>
      </c>
      <c r="F16" s="74">
        <f t="shared" si="3"/>
        <v>467221</v>
      </c>
    </row>
    <row r="17" spans="1:6" x14ac:dyDescent="0.3">
      <c r="A17" s="10" t="s">
        <v>54</v>
      </c>
      <c r="B17" s="67">
        <v>378804.95</v>
      </c>
      <c r="C17" s="68">
        <v>408213</v>
      </c>
      <c r="D17" s="68">
        <v>440500</v>
      </c>
      <c r="E17" s="68">
        <v>453650</v>
      </c>
      <c r="F17" s="69">
        <v>467221</v>
      </c>
    </row>
    <row r="18" spans="1:6" x14ac:dyDescent="0.3">
      <c r="A18" s="75" t="s">
        <v>81</v>
      </c>
      <c r="B18" s="80">
        <f>SUM(B19)</f>
        <v>0</v>
      </c>
      <c r="C18" s="80">
        <f t="shared" ref="C18:F18" si="4">SUM(C19)</f>
        <v>550</v>
      </c>
      <c r="D18" s="85">
        <f t="shared" si="4"/>
        <v>1000</v>
      </c>
      <c r="E18" s="85">
        <f t="shared" si="4"/>
        <v>1000</v>
      </c>
      <c r="F18" s="85">
        <f t="shared" si="4"/>
        <v>1000</v>
      </c>
    </row>
    <row r="19" spans="1:6" x14ac:dyDescent="0.3">
      <c r="A19" s="77" t="s">
        <v>82</v>
      </c>
      <c r="B19" s="81">
        <f>SUM(B20)</f>
        <v>0</v>
      </c>
      <c r="C19" s="81">
        <v>550</v>
      </c>
      <c r="D19" s="86">
        <v>1000</v>
      </c>
      <c r="E19" s="86">
        <v>1000</v>
      </c>
      <c r="F19" s="86">
        <v>1000</v>
      </c>
    </row>
    <row r="20" spans="1:6" x14ac:dyDescent="0.3">
      <c r="A20" s="78"/>
      <c r="B20" s="79"/>
      <c r="C20" s="79"/>
      <c r="D20" s="79"/>
      <c r="E20" s="79"/>
      <c r="F20" s="79"/>
    </row>
    <row r="21" spans="1:6" x14ac:dyDescent="0.3">
      <c r="A21" s="78"/>
      <c r="B21" s="79"/>
      <c r="C21" s="79"/>
      <c r="D21" s="79"/>
      <c r="E21" s="79"/>
      <c r="F21" s="79"/>
    </row>
    <row r="22" spans="1:6" ht="15.75" customHeight="1" x14ac:dyDescent="0.3">
      <c r="A22" s="112" t="s">
        <v>51</v>
      </c>
      <c r="B22" s="112"/>
      <c r="C22" s="112"/>
      <c r="D22" s="112"/>
      <c r="E22" s="112"/>
      <c r="F22" s="112"/>
    </row>
    <row r="23" spans="1:6" ht="17.399999999999999" x14ac:dyDescent="0.3">
      <c r="A23" s="20"/>
      <c r="B23" s="20"/>
      <c r="C23" s="20"/>
      <c r="D23" s="20"/>
      <c r="E23" s="5"/>
      <c r="F23" s="5"/>
    </row>
    <row r="24" spans="1:6" ht="26.4" x14ac:dyDescent="0.3">
      <c r="A24" s="16" t="s">
        <v>52</v>
      </c>
      <c r="B24" s="15" t="s">
        <v>34</v>
      </c>
      <c r="C24" s="16" t="s">
        <v>35</v>
      </c>
      <c r="D24" s="16" t="s">
        <v>32</v>
      </c>
      <c r="E24" s="16" t="s">
        <v>26</v>
      </c>
      <c r="F24" s="16" t="s">
        <v>33</v>
      </c>
    </row>
    <row r="25" spans="1:6" x14ac:dyDescent="0.3">
      <c r="A25" s="34" t="s">
        <v>1</v>
      </c>
      <c r="B25" s="83">
        <f>SUM(B26+B29+B31+B33+B35)</f>
        <v>434679.46</v>
      </c>
      <c r="C25" s="83">
        <f t="shared" ref="C25:F25" si="5">SUM(C26+C29+C31+C33+C35)</f>
        <v>469819</v>
      </c>
      <c r="D25" s="83">
        <f t="shared" si="5"/>
        <v>501310</v>
      </c>
      <c r="E25" s="83">
        <f t="shared" si="5"/>
        <v>507042</v>
      </c>
      <c r="F25" s="83">
        <f t="shared" si="5"/>
        <v>521813</v>
      </c>
    </row>
    <row r="26" spans="1:6" ht="15.75" customHeight="1" x14ac:dyDescent="0.3">
      <c r="A26" s="21" t="s">
        <v>57</v>
      </c>
      <c r="B26" s="74">
        <f>SUM(B27:B28)</f>
        <v>20473.82</v>
      </c>
      <c r="C26" s="74">
        <f t="shared" ref="C26:F26" si="6">SUM(C27:C28)</f>
        <v>15825</v>
      </c>
      <c r="D26" s="74">
        <f t="shared" si="6"/>
        <v>15260</v>
      </c>
      <c r="E26" s="74">
        <f t="shared" si="6"/>
        <v>15392</v>
      </c>
      <c r="F26" s="74">
        <f t="shared" si="6"/>
        <v>15592</v>
      </c>
    </row>
    <row r="27" spans="1:6" x14ac:dyDescent="0.3">
      <c r="A27" s="10" t="s">
        <v>58</v>
      </c>
      <c r="B27" s="67">
        <v>0</v>
      </c>
      <c r="C27" s="68">
        <v>2951</v>
      </c>
      <c r="D27" s="68">
        <v>700</v>
      </c>
      <c r="E27" s="68">
        <v>700</v>
      </c>
      <c r="F27" s="68">
        <v>700</v>
      </c>
    </row>
    <row r="28" spans="1:6" ht="26.4" x14ac:dyDescent="0.3">
      <c r="A28" s="88" t="s">
        <v>80</v>
      </c>
      <c r="B28" s="67">
        <v>20473.82</v>
      </c>
      <c r="C28" s="68">
        <v>12874</v>
      </c>
      <c r="D28" s="68">
        <v>14560</v>
      </c>
      <c r="E28" s="68">
        <v>14692</v>
      </c>
      <c r="F28" s="68">
        <v>14892</v>
      </c>
    </row>
    <row r="29" spans="1:6" x14ac:dyDescent="0.3">
      <c r="A29" s="21" t="s">
        <v>59</v>
      </c>
      <c r="B29" s="67">
        <f>SUM(B30)</f>
        <v>0</v>
      </c>
      <c r="C29" s="67">
        <f t="shared" ref="C29:F29" si="7">SUM(C30)</f>
        <v>0</v>
      </c>
      <c r="D29" s="67">
        <f t="shared" si="7"/>
        <v>0</v>
      </c>
      <c r="E29" s="67">
        <f t="shared" si="7"/>
        <v>0</v>
      </c>
      <c r="F29" s="67">
        <f t="shared" si="7"/>
        <v>0</v>
      </c>
    </row>
    <row r="30" spans="1:6" x14ac:dyDescent="0.3">
      <c r="A30" s="10" t="s">
        <v>60</v>
      </c>
      <c r="B30" s="67">
        <v>0</v>
      </c>
      <c r="C30" s="68">
        <v>0</v>
      </c>
      <c r="D30" s="68">
        <v>0</v>
      </c>
      <c r="E30" s="68">
        <v>0</v>
      </c>
      <c r="F30" s="69">
        <v>0</v>
      </c>
    </row>
    <row r="31" spans="1:6" ht="26.4" x14ac:dyDescent="0.3">
      <c r="A31" s="8" t="s">
        <v>55</v>
      </c>
      <c r="B31" s="74">
        <f>SUM(B32)</f>
        <v>35400.69</v>
      </c>
      <c r="C31" s="74">
        <f t="shared" ref="C31" si="8">SUM(C32)</f>
        <v>45231</v>
      </c>
      <c r="D31" s="74">
        <f t="shared" ref="D31" si="9">SUM(D32)</f>
        <v>44550</v>
      </c>
      <c r="E31" s="74">
        <f t="shared" ref="E31" si="10">SUM(E32)</f>
        <v>37000</v>
      </c>
      <c r="F31" s="74">
        <f t="shared" ref="F31" si="11">SUM(F32)</f>
        <v>38000</v>
      </c>
    </row>
    <row r="32" spans="1:6" ht="26.4" x14ac:dyDescent="0.3">
      <c r="A32" s="14" t="s">
        <v>56</v>
      </c>
      <c r="B32" s="67">
        <v>35400.69</v>
      </c>
      <c r="C32" s="68">
        <v>45231</v>
      </c>
      <c r="D32" s="68">
        <v>44550</v>
      </c>
      <c r="E32" s="68">
        <v>37000</v>
      </c>
      <c r="F32" s="68">
        <v>38000</v>
      </c>
    </row>
    <row r="33" spans="1:6" x14ac:dyDescent="0.3">
      <c r="A33" s="34" t="s">
        <v>53</v>
      </c>
      <c r="B33" s="74">
        <f>SUM(B34)</f>
        <v>378804.95</v>
      </c>
      <c r="C33" s="74">
        <f t="shared" ref="C33" si="12">SUM(C34)</f>
        <v>408213</v>
      </c>
      <c r="D33" s="74">
        <f t="shared" ref="D33" si="13">SUM(D34)</f>
        <v>440500</v>
      </c>
      <c r="E33" s="74">
        <f t="shared" ref="E33" si="14">SUM(E34)</f>
        <v>453650</v>
      </c>
      <c r="F33" s="74">
        <f t="shared" ref="F33" si="15">SUM(F34)</f>
        <v>467221</v>
      </c>
    </row>
    <row r="34" spans="1:6" x14ac:dyDescent="0.3">
      <c r="A34" s="10" t="s">
        <v>54</v>
      </c>
      <c r="B34" s="67">
        <v>378804.95</v>
      </c>
      <c r="C34" s="68">
        <v>408213</v>
      </c>
      <c r="D34" s="68">
        <v>440500</v>
      </c>
      <c r="E34" s="68">
        <v>453650</v>
      </c>
      <c r="F34" s="69">
        <v>467221</v>
      </c>
    </row>
    <row r="35" spans="1:6" x14ac:dyDescent="0.3">
      <c r="A35" s="75" t="s">
        <v>81</v>
      </c>
      <c r="B35" s="80">
        <f>SUM(B36)</f>
        <v>0</v>
      </c>
      <c r="C35" s="80">
        <f t="shared" ref="C35" si="16">SUM(C36)</f>
        <v>550</v>
      </c>
      <c r="D35" s="85">
        <f t="shared" ref="D35" si="17">SUM(D36)</f>
        <v>1000</v>
      </c>
      <c r="E35" s="85">
        <f t="shared" ref="E35" si="18">SUM(E36)</f>
        <v>1000</v>
      </c>
      <c r="F35" s="85">
        <f t="shared" ref="F35" si="19">SUM(F36)</f>
        <v>1000</v>
      </c>
    </row>
    <row r="36" spans="1:6" x14ac:dyDescent="0.3">
      <c r="A36" s="77" t="s">
        <v>82</v>
      </c>
      <c r="B36" s="81">
        <f>SUM(B37)</f>
        <v>0</v>
      </c>
      <c r="C36" s="81">
        <v>550</v>
      </c>
      <c r="D36" s="86">
        <v>1000</v>
      </c>
      <c r="E36" s="86">
        <v>1000</v>
      </c>
      <c r="F36" s="86">
        <v>1000</v>
      </c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2" sqref="A2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12" t="s">
        <v>114</v>
      </c>
      <c r="B1" s="112"/>
      <c r="C1" s="112"/>
      <c r="D1" s="112"/>
      <c r="E1" s="112"/>
      <c r="F1" s="112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112" t="s">
        <v>18</v>
      </c>
      <c r="B3" s="112"/>
      <c r="C3" s="112"/>
      <c r="D3" s="112"/>
      <c r="E3" s="113"/>
      <c r="F3" s="113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12" t="s">
        <v>4</v>
      </c>
      <c r="B5" s="114"/>
      <c r="C5" s="114"/>
      <c r="D5" s="114"/>
      <c r="E5" s="114"/>
      <c r="F5" s="114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112" t="s">
        <v>13</v>
      </c>
      <c r="B7" s="133"/>
      <c r="C7" s="133"/>
      <c r="D7" s="133"/>
      <c r="E7" s="133"/>
      <c r="F7" s="133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16" t="s">
        <v>52</v>
      </c>
      <c r="B9" s="15" t="s">
        <v>34</v>
      </c>
      <c r="C9" s="16" t="s">
        <v>35</v>
      </c>
      <c r="D9" s="16" t="s">
        <v>32</v>
      </c>
      <c r="E9" s="16" t="s">
        <v>26</v>
      </c>
      <c r="F9" s="16" t="s">
        <v>33</v>
      </c>
    </row>
    <row r="10" spans="1:6" ht="15.75" customHeight="1" x14ac:dyDescent="0.3">
      <c r="A10" s="8" t="s">
        <v>14</v>
      </c>
      <c r="B10" s="74">
        <f>SUM(B11)</f>
        <v>434679.46</v>
      </c>
      <c r="C10" s="74">
        <f t="shared" ref="C10:F10" si="0">SUM(C11)</f>
        <v>469819</v>
      </c>
      <c r="D10" s="74">
        <f t="shared" si="0"/>
        <v>501310</v>
      </c>
      <c r="E10" s="74">
        <f t="shared" si="0"/>
        <v>507042</v>
      </c>
      <c r="F10" s="74">
        <f t="shared" si="0"/>
        <v>521813</v>
      </c>
    </row>
    <row r="11" spans="1:6" ht="15.75" customHeight="1" x14ac:dyDescent="0.3">
      <c r="A11" s="90" t="s">
        <v>83</v>
      </c>
      <c r="B11" s="74">
        <f>SUM(B12)</f>
        <v>434679.46</v>
      </c>
      <c r="C11" s="74">
        <f t="shared" ref="C11:F11" si="1">SUM(C12)</f>
        <v>469819</v>
      </c>
      <c r="D11" s="74">
        <f t="shared" si="1"/>
        <v>501310</v>
      </c>
      <c r="E11" s="74">
        <f t="shared" si="1"/>
        <v>507042</v>
      </c>
      <c r="F11" s="74">
        <f t="shared" si="1"/>
        <v>521813</v>
      </c>
    </row>
    <row r="12" spans="1:6" x14ac:dyDescent="0.3">
      <c r="A12" s="89" t="s">
        <v>84</v>
      </c>
      <c r="B12" s="67">
        <v>434679.46</v>
      </c>
      <c r="C12" s="68">
        <v>469819</v>
      </c>
      <c r="D12" s="68">
        <v>501310</v>
      </c>
      <c r="E12" s="68">
        <v>507042</v>
      </c>
      <c r="F12" s="68">
        <v>521813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7" workbookViewId="0">
      <selection activeCell="A2" sqref="A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2" t="s">
        <v>113</v>
      </c>
      <c r="B1" s="112"/>
      <c r="C1" s="112"/>
      <c r="D1" s="112"/>
      <c r="E1" s="112"/>
      <c r="F1" s="112"/>
      <c r="G1" s="112"/>
      <c r="H1" s="112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2" t="s">
        <v>18</v>
      </c>
      <c r="B3" s="112"/>
      <c r="C3" s="112"/>
      <c r="D3" s="112"/>
      <c r="E3" s="112"/>
      <c r="F3" s="112"/>
      <c r="G3" s="112"/>
      <c r="H3" s="112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2" t="s">
        <v>61</v>
      </c>
      <c r="B5" s="112"/>
      <c r="C5" s="112"/>
      <c r="D5" s="112"/>
      <c r="E5" s="112"/>
      <c r="F5" s="112"/>
      <c r="G5" s="112"/>
      <c r="H5" s="112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16" t="s">
        <v>5</v>
      </c>
      <c r="B7" s="15" t="s">
        <v>6</v>
      </c>
      <c r="C7" s="15" t="s">
        <v>31</v>
      </c>
      <c r="D7" s="15" t="s">
        <v>34</v>
      </c>
      <c r="E7" s="16" t="s">
        <v>35</v>
      </c>
      <c r="F7" s="16" t="s">
        <v>32</v>
      </c>
      <c r="G7" s="16" t="s">
        <v>26</v>
      </c>
      <c r="H7" s="16" t="s">
        <v>33</v>
      </c>
    </row>
    <row r="8" spans="1:8" x14ac:dyDescent="0.3">
      <c r="A8" s="32"/>
      <c r="B8" s="33"/>
      <c r="C8" s="31" t="s">
        <v>63</v>
      </c>
      <c r="D8" s="66">
        <f>SUM(D9)</f>
        <v>0</v>
      </c>
      <c r="E8" s="66">
        <f t="shared" ref="E8:H8" si="0">SUM(E9)</f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</row>
    <row r="9" spans="1:8" ht="26.4" x14ac:dyDescent="0.3">
      <c r="A9" s="8">
        <v>8</v>
      </c>
      <c r="B9" s="8"/>
      <c r="C9" s="8" t="s">
        <v>15</v>
      </c>
      <c r="D9" s="67">
        <f>SUM(D10)</f>
        <v>0</v>
      </c>
      <c r="E9" s="67">
        <f t="shared" ref="E9:H9" si="1">SUM(E10)</f>
        <v>0</v>
      </c>
      <c r="F9" s="67">
        <f t="shared" si="1"/>
        <v>0</v>
      </c>
      <c r="G9" s="67">
        <f t="shared" si="1"/>
        <v>0</v>
      </c>
      <c r="H9" s="67">
        <f t="shared" si="1"/>
        <v>0</v>
      </c>
    </row>
    <row r="10" spans="1:8" x14ac:dyDescent="0.3">
      <c r="A10" s="8"/>
      <c r="B10" s="13">
        <v>84</v>
      </c>
      <c r="C10" s="13" t="s">
        <v>22</v>
      </c>
      <c r="D10" s="67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x14ac:dyDescent="0.3">
      <c r="A11" s="8"/>
      <c r="B11" s="13"/>
      <c r="C11" s="35"/>
      <c r="D11" s="67"/>
      <c r="E11" s="68"/>
      <c r="F11" s="68"/>
      <c r="G11" s="68"/>
      <c r="H11" s="68"/>
    </row>
    <row r="12" spans="1:8" x14ac:dyDescent="0.3">
      <c r="A12" s="8"/>
      <c r="B12" s="13"/>
      <c r="C12" s="31" t="s">
        <v>66</v>
      </c>
      <c r="D12" s="74">
        <f>SUM(D13)</f>
        <v>0</v>
      </c>
      <c r="E12" s="74">
        <f t="shared" ref="E12:H12" si="2">SUM(E13)</f>
        <v>0</v>
      </c>
      <c r="F12" s="74">
        <f t="shared" si="2"/>
        <v>0</v>
      </c>
      <c r="G12" s="74">
        <f t="shared" si="2"/>
        <v>0</v>
      </c>
      <c r="H12" s="74">
        <f t="shared" si="2"/>
        <v>0</v>
      </c>
    </row>
    <row r="13" spans="1:8" ht="26.4" x14ac:dyDescent="0.3">
      <c r="A13" s="11">
        <v>5</v>
      </c>
      <c r="B13" s="12"/>
      <c r="C13" s="21" t="s">
        <v>16</v>
      </c>
      <c r="D13" s="67">
        <f>SUM(D14)</f>
        <v>0</v>
      </c>
      <c r="E13" s="67">
        <f t="shared" ref="E13:H13" si="3">SUM(E14)</f>
        <v>0</v>
      </c>
      <c r="F13" s="67">
        <f t="shared" si="3"/>
        <v>0</v>
      </c>
      <c r="G13" s="67">
        <f t="shared" si="3"/>
        <v>0</v>
      </c>
      <c r="H13" s="67">
        <f t="shared" si="3"/>
        <v>0</v>
      </c>
    </row>
    <row r="14" spans="1:8" ht="26.4" x14ac:dyDescent="0.3">
      <c r="A14" s="13"/>
      <c r="B14" s="13">
        <v>54</v>
      </c>
      <c r="C14" s="22" t="s">
        <v>23</v>
      </c>
      <c r="D14" s="67">
        <v>0</v>
      </c>
      <c r="E14" s="68">
        <v>0</v>
      </c>
      <c r="F14" s="68">
        <v>0</v>
      </c>
      <c r="G14" s="68">
        <v>0</v>
      </c>
      <c r="H14" s="69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2" sqref="A2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12" t="s">
        <v>115</v>
      </c>
      <c r="B1" s="112"/>
      <c r="C1" s="112"/>
      <c r="D1" s="112"/>
      <c r="E1" s="112"/>
      <c r="F1" s="112"/>
    </row>
    <row r="2" spans="1:6" ht="18" customHeight="1" x14ac:dyDescent="0.3">
      <c r="A2" s="20"/>
      <c r="B2" s="20"/>
      <c r="C2" s="20"/>
      <c r="D2" s="20"/>
      <c r="E2" s="20"/>
      <c r="F2" s="20"/>
    </row>
    <row r="3" spans="1:6" ht="15.75" customHeight="1" x14ac:dyDescent="0.3">
      <c r="A3" s="112" t="s">
        <v>18</v>
      </c>
      <c r="B3" s="112"/>
      <c r="C3" s="112"/>
      <c r="D3" s="112"/>
      <c r="E3" s="112"/>
      <c r="F3" s="112"/>
    </row>
    <row r="4" spans="1:6" ht="17.399999999999999" x14ac:dyDescent="0.3">
      <c r="A4" s="20"/>
      <c r="B4" s="20"/>
      <c r="C4" s="20"/>
      <c r="D4" s="20"/>
      <c r="E4" s="5"/>
      <c r="F4" s="5"/>
    </row>
    <row r="5" spans="1:6" ht="18" customHeight="1" x14ac:dyDescent="0.3">
      <c r="A5" s="112" t="s">
        <v>62</v>
      </c>
      <c r="B5" s="112"/>
      <c r="C5" s="112"/>
      <c r="D5" s="112"/>
      <c r="E5" s="112"/>
      <c r="F5" s="112"/>
    </row>
    <row r="6" spans="1:6" ht="17.399999999999999" x14ac:dyDescent="0.3">
      <c r="A6" s="20"/>
      <c r="B6" s="20"/>
      <c r="C6" s="20"/>
      <c r="D6" s="20"/>
      <c r="E6" s="5"/>
      <c r="F6" s="5"/>
    </row>
    <row r="7" spans="1:6" ht="26.4" x14ac:dyDescent="0.3">
      <c r="A7" s="15" t="s">
        <v>52</v>
      </c>
      <c r="B7" s="15" t="s">
        <v>34</v>
      </c>
      <c r="C7" s="16" t="s">
        <v>35</v>
      </c>
      <c r="D7" s="16" t="s">
        <v>32</v>
      </c>
      <c r="E7" s="16" t="s">
        <v>26</v>
      </c>
      <c r="F7" s="16" t="s">
        <v>33</v>
      </c>
    </row>
    <row r="8" spans="1:6" x14ac:dyDescent="0.3">
      <c r="A8" s="8" t="s">
        <v>63</v>
      </c>
      <c r="B8" s="67">
        <v>0</v>
      </c>
      <c r="C8" s="68">
        <v>0</v>
      </c>
      <c r="D8" s="68">
        <v>0</v>
      </c>
      <c r="E8" s="68">
        <v>0</v>
      </c>
      <c r="F8" s="68">
        <v>0</v>
      </c>
    </row>
    <row r="9" spans="1:6" ht="26.4" x14ac:dyDescent="0.3">
      <c r="A9" s="8" t="s">
        <v>64</v>
      </c>
      <c r="B9" s="67"/>
      <c r="C9" s="68"/>
      <c r="D9" s="68"/>
      <c r="E9" s="68"/>
      <c r="F9" s="68"/>
    </row>
    <row r="10" spans="1:6" ht="26.4" x14ac:dyDescent="0.3">
      <c r="A10" s="14" t="s">
        <v>65</v>
      </c>
      <c r="B10" s="67"/>
      <c r="C10" s="68"/>
      <c r="D10" s="68"/>
      <c r="E10" s="68"/>
      <c r="F10" s="68"/>
    </row>
    <row r="11" spans="1:6" x14ac:dyDescent="0.3">
      <c r="A11" s="14"/>
      <c r="B11" s="67"/>
      <c r="C11" s="68"/>
      <c r="D11" s="68"/>
      <c r="E11" s="68"/>
      <c r="F11" s="68"/>
    </row>
    <row r="12" spans="1:6" x14ac:dyDescent="0.3">
      <c r="A12" s="8" t="s">
        <v>66</v>
      </c>
      <c r="B12" s="67">
        <v>0</v>
      </c>
      <c r="C12" s="68">
        <v>0</v>
      </c>
      <c r="D12" s="68">
        <v>0</v>
      </c>
      <c r="E12" s="68">
        <v>0</v>
      </c>
      <c r="F12" s="68">
        <v>0</v>
      </c>
    </row>
    <row r="13" spans="1:6" x14ac:dyDescent="0.3">
      <c r="A13" s="21" t="s">
        <v>57</v>
      </c>
      <c r="B13" s="67"/>
      <c r="C13" s="68"/>
      <c r="D13" s="68"/>
      <c r="E13" s="68"/>
      <c r="F13" s="68"/>
    </row>
    <row r="14" spans="1:6" x14ac:dyDescent="0.3">
      <c r="A14" s="10" t="s">
        <v>58</v>
      </c>
      <c r="B14" s="67"/>
      <c r="C14" s="68"/>
      <c r="D14" s="68"/>
      <c r="E14" s="68"/>
      <c r="F14" s="69"/>
    </row>
    <row r="15" spans="1:6" x14ac:dyDescent="0.3">
      <c r="A15" s="21" t="s">
        <v>59</v>
      </c>
      <c r="B15" s="67"/>
      <c r="C15" s="68"/>
      <c r="D15" s="68"/>
      <c r="E15" s="68"/>
      <c r="F15" s="69"/>
    </row>
    <row r="16" spans="1:6" x14ac:dyDescent="0.3">
      <c r="A16" s="10" t="s">
        <v>60</v>
      </c>
      <c r="B16" s="67"/>
      <c r="C16" s="68"/>
      <c r="D16" s="68"/>
      <c r="E16" s="68"/>
      <c r="F16" s="69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sqref="A1:I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112" t="s">
        <v>116</v>
      </c>
      <c r="B1" s="112"/>
      <c r="C1" s="112"/>
      <c r="D1" s="112"/>
      <c r="E1" s="112"/>
      <c r="F1" s="112"/>
      <c r="G1" s="112"/>
      <c r="H1" s="112"/>
      <c r="I1" s="112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112" t="s">
        <v>17</v>
      </c>
      <c r="B3" s="114"/>
      <c r="C3" s="114"/>
      <c r="D3" s="114"/>
      <c r="E3" s="114"/>
      <c r="F3" s="114"/>
      <c r="G3" s="114"/>
      <c r="H3" s="114"/>
      <c r="I3" s="114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74" t="s">
        <v>19</v>
      </c>
      <c r="B5" s="175"/>
      <c r="C5" s="176"/>
      <c r="D5" s="15" t="s">
        <v>20</v>
      </c>
      <c r="E5" s="15" t="s">
        <v>34</v>
      </c>
      <c r="F5" s="16" t="s">
        <v>35</v>
      </c>
      <c r="G5" s="16" t="s">
        <v>32</v>
      </c>
      <c r="H5" s="16" t="s">
        <v>26</v>
      </c>
      <c r="I5" s="16" t="s">
        <v>33</v>
      </c>
    </row>
    <row r="6" spans="1:9" ht="39.6" x14ac:dyDescent="0.3">
      <c r="A6" s="171" t="s">
        <v>85</v>
      </c>
      <c r="B6" s="172"/>
      <c r="C6" s="173"/>
      <c r="D6" s="100" t="s">
        <v>86</v>
      </c>
      <c r="E6" s="106">
        <f>SUM(E7+E11+E15+E28+E33+E46+E50)</f>
        <v>434679.45999999996</v>
      </c>
      <c r="F6" s="106">
        <f t="shared" ref="F6:I6" si="0">SUM(F7+F11+F15+F28+F33+F46+F50)</f>
        <v>469819</v>
      </c>
      <c r="G6" s="106">
        <f t="shared" si="0"/>
        <v>501310</v>
      </c>
      <c r="H6" s="106">
        <f t="shared" si="0"/>
        <v>507042</v>
      </c>
      <c r="I6" s="106">
        <f t="shared" si="0"/>
        <v>521813</v>
      </c>
    </row>
    <row r="7" spans="1:9" ht="26.4" x14ac:dyDescent="0.3">
      <c r="A7" s="162" t="s">
        <v>87</v>
      </c>
      <c r="B7" s="163"/>
      <c r="C7" s="164"/>
      <c r="D7" s="98" t="s">
        <v>88</v>
      </c>
      <c r="E7" s="99">
        <f>SUM(E8)</f>
        <v>11679.6</v>
      </c>
      <c r="F7" s="99">
        <f t="shared" ref="F7:I7" si="1">SUM(F8)</f>
        <v>11679</v>
      </c>
      <c r="G7" s="99">
        <f t="shared" si="1"/>
        <v>12029</v>
      </c>
      <c r="H7" s="99">
        <f t="shared" si="1"/>
        <v>12149</v>
      </c>
      <c r="I7" s="99">
        <f t="shared" si="1"/>
        <v>12331</v>
      </c>
    </row>
    <row r="8" spans="1:9" ht="26.4" x14ac:dyDescent="0.3">
      <c r="A8" s="134" t="s">
        <v>89</v>
      </c>
      <c r="B8" s="135"/>
      <c r="C8" s="136"/>
      <c r="D8" s="101" t="s">
        <v>90</v>
      </c>
      <c r="E8" s="102">
        <f>SUM(E9)</f>
        <v>11679.6</v>
      </c>
      <c r="F8" s="102">
        <f t="shared" ref="F8:I8" si="2">SUM(F9)</f>
        <v>11679</v>
      </c>
      <c r="G8" s="102">
        <f t="shared" si="2"/>
        <v>12029</v>
      </c>
      <c r="H8" s="102">
        <f t="shared" si="2"/>
        <v>12149</v>
      </c>
      <c r="I8" s="102">
        <f t="shared" si="2"/>
        <v>12331</v>
      </c>
    </row>
    <row r="9" spans="1:9" x14ac:dyDescent="0.3">
      <c r="A9" s="165">
        <v>3</v>
      </c>
      <c r="B9" s="166"/>
      <c r="C9" s="167"/>
      <c r="D9" s="23" t="s">
        <v>10</v>
      </c>
      <c r="E9" s="67">
        <f>SUM(E10)</f>
        <v>11679.6</v>
      </c>
      <c r="F9" s="67">
        <f t="shared" ref="F9:I9" si="3">SUM(F10)</f>
        <v>11679</v>
      </c>
      <c r="G9" s="67">
        <f t="shared" si="3"/>
        <v>12029</v>
      </c>
      <c r="H9" s="67">
        <f t="shared" si="3"/>
        <v>12149</v>
      </c>
      <c r="I9" s="67">
        <f t="shared" si="3"/>
        <v>12331</v>
      </c>
    </row>
    <row r="10" spans="1:9" x14ac:dyDescent="0.3">
      <c r="A10" s="140">
        <v>32</v>
      </c>
      <c r="B10" s="141"/>
      <c r="C10" s="142"/>
      <c r="D10" s="23" t="s">
        <v>21</v>
      </c>
      <c r="E10" s="67">
        <v>11679.6</v>
      </c>
      <c r="F10" s="68">
        <v>11679</v>
      </c>
      <c r="G10" s="68">
        <v>12029</v>
      </c>
      <c r="H10" s="68">
        <v>12149</v>
      </c>
      <c r="I10" s="69">
        <v>12331</v>
      </c>
    </row>
    <row r="11" spans="1:9" ht="39.6" x14ac:dyDescent="0.3">
      <c r="A11" s="162" t="s">
        <v>91</v>
      </c>
      <c r="B11" s="163"/>
      <c r="C11" s="164"/>
      <c r="D11" s="98" t="s">
        <v>92</v>
      </c>
      <c r="E11" s="99">
        <f>SUM(E12)</f>
        <v>1194.52</v>
      </c>
      <c r="F11" s="99">
        <f t="shared" ref="F11:I11" si="4">SUM(F12)</f>
        <v>1195</v>
      </c>
      <c r="G11" s="99">
        <f t="shared" si="4"/>
        <v>1231</v>
      </c>
      <c r="H11" s="99">
        <f t="shared" si="4"/>
        <v>1243</v>
      </c>
      <c r="I11" s="99">
        <f t="shared" si="4"/>
        <v>1261</v>
      </c>
    </row>
    <row r="12" spans="1:9" ht="26.4" x14ac:dyDescent="0.3">
      <c r="A12" s="134" t="s">
        <v>89</v>
      </c>
      <c r="B12" s="135"/>
      <c r="C12" s="136"/>
      <c r="D12" s="101" t="s">
        <v>90</v>
      </c>
      <c r="E12" s="102">
        <f>SUM(E13)</f>
        <v>1194.52</v>
      </c>
      <c r="F12" s="102">
        <f t="shared" ref="F12:I12" si="5">SUM(F13)</f>
        <v>1195</v>
      </c>
      <c r="G12" s="102">
        <f t="shared" si="5"/>
        <v>1231</v>
      </c>
      <c r="H12" s="102">
        <f t="shared" si="5"/>
        <v>1243</v>
      </c>
      <c r="I12" s="102">
        <f t="shared" si="5"/>
        <v>1261</v>
      </c>
    </row>
    <row r="13" spans="1:9" x14ac:dyDescent="0.3">
      <c r="A13" s="165">
        <v>3</v>
      </c>
      <c r="B13" s="166"/>
      <c r="C13" s="167"/>
      <c r="D13" s="51" t="s">
        <v>10</v>
      </c>
      <c r="E13" s="67">
        <f>SUM(E14)</f>
        <v>1194.52</v>
      </c>
      <c r="F13" s="67">
        <f t="shared" ref="F13:I13" si="6">SUM(F14)</f>
        <v>1195</v>
      </c>
      <c r="G13" s="67">
        <f t="shared" si="6"/>
        <v>1231</v>
      </c>
      <c r="H13" s="67">
        <f t="shared" si="6"/>
        <v>1243</v>
      </c>
      <c r="I13" s="67">
        <f t="shared" si="6"/>
        <v>1261</v>
      </c>
    </row>
    <row r="14" spans="1:9" ht="16.5" customHeight="1" x14ac:dyDescent="0.3">
      <c r="A14" s="140">
        <v>32</v>
      </c>
      <c r="B14" s="141"/>
      <c r="C14" s="142"/>
      <c r="D14" s="51" t="s">
        <v>21</v>
      </c>
      <c r="E14" s="67">
        <v>1194.52</v>
      </c>
      <c r="F14" s="68">
        <v>1195</v>
      </c>
      <c r="G14" s="68">
        <v>1231</v>
      </c>
      <c r="H14" s="68">
        <v>1243</v>
      </c>
      <c r="I14" s="69">
        <v>1261</v>
      </c>
    </row>
    <row r="15" spans="1:9" ht="38.25" customHeight="1" x14ac:dyDescent="0.3">
      <c r="A15" s="162" t="s">
        <v>93</v>
      </c>
      <c r="B15" s="163"/>
      <c r="C15" s="164"/>
      <c r="D15" s="98" t="s">
        <v>94</v>
      </c>
      <c r="E15" s="99">
        <f>SUM(E19+E25+E16)</f>
        <v>35898.829999999994</v>
      </c>
      <c r="F15" s="99">
        <f t="shared" ref="F15:I15" si="7">SUM(F19+F25+F16)</f>
        <v>44244</v>
      </c>
      <c r="G15" s="99">
        <f t="shared" si="7"/>
        <v>39000</v>
      </c>
      <c r="H15" s="99">
        <f t="shared" si="7"/>
        <v>31400</v>
      </c>
      <c r="I15" s="99">
        <f t="shared" si="7"/>
        <v>32300</v>
      </c>
    </row>
    <row r="16" spans="1:9" ht="38.25" customHeight="1" x14ac:dyDescent="0.3">
      <c r="A16" s="143" t="s">
        <v>101</v>
      </c>
      <c r="B16" s="144"/>
      <c r="C16" s="145"/>
      <c r="D16" s="103" t="s">
        <v>102</v>
      </c>
      <c r="E16" s="105">
        <f>SUM(E17)</f>
        <v>0</v>
      </c>
      <c r="F16" s="105">
        <f t="shared" ref="F16:I16" si="8">SUM(F17)</f>
        <v>2951</v>
      </c>
      <c r="G16" s="105">
        <f t="shared" si="8"/>
        <v>0</v>
      </c>
      <c r="H16" s="105">
        <f t="shared" si="8"/>
        <v>0</v>
      </c>
      <c r="I16" s="105">
        <f t="shared" si="8"/>
        <v>0</v>
      </c>
    </row>
    <row r="17" spans="1:9" ht="26.25" customHeight="1" x14ac:dyDescent="0.3">
      <c r="A17" s="137">
        <v>3</v>
      </c>
      <c r="B17" s="131"/>
      <c r="C17" s="132"/>
      <c r="D17" s="51" t="s">
        <v>10</v>
      </c>
      <c r="E17" s="74">
        <f>SUM(E18)</f>
        <v>0</v>
      </c>
      <c r="F17" s="74">
        <f t="shared" ref="F17:I17" si="9">SUM(F18)</f>
        <v>2951</v>
      </c>
      <c r="G17" s="74">
        <f t="shared" si="9"/>
        <v>0</v>
      </c>
      <c r="H17" s="74">
        <f t="shared" si="9"/>
        <v>0</v>
      </c>
      <c r="I17" s="74">
        <f t="shared" si="9"/>
        <v>0</v>
      </c>
    </row>
    <row r="18" spans="1:9" ht="18" customHeight="1" x14ac:dyDescent="0.3">
      <c r="A18" s="137">
        <v>32</v>
      </c>
      <c r="B18" s="131"/>
      <c r="C18" s="132"/>
      <c r="D18" s="51" t="s">
        <v>21</v>
      </c>
      <c r="E18" s="74">
        <v>0</v>
      </c>
      <c r="F18" s="74">
        <v>2951</v>
      </c>
      <c r="G18" s="74">
        <v>0</v>
      </c>
      <c r="H18" s="74">
        <v>0</v>
      </c>
      <c r="I18" s="74">
        <v>0</v>
      </c>
    </row>
    <row r="19" spans="1:9" ht="22.5" customHeight="1" x14ac:dyDescent="0.3">
      <c r="A19" s="134" t="s">
        <v>95</v>
      </c>
      <c r="B19" s="135"/>
      <c r="C19" s="136"/>
      <c r="D19" s="101" t="s">
        <v>96</v>
      </c>
      <c r="E19" s="105">
        <f>SUM(E20+E23)</f>
        <v>35400.689999999995</v>
      </c>
      <c r="F19" s="105">
        <f t="shared" ref="F19:I19" si="10">SUM(F20+F23)</f>
        <v>41293</v>
      </c>
      <c r="G19" s="105">
        <f t="shared" si="10"/>
        <v>39000</v>
      </c>
      <c r="H19" s="105">
        <f t="shared" si="10"/>
        <v>31400</v>
      </c>
      <c r="I19" s="105">
        <f t="shared" si="10"/>
        <v>32300</v>
      </c>
    </row>
    <row r="20" spans="1:9" ht="22.5" customHeight="1" x14ac:dyDescent="0.3">
      <c r="A20" s="137">
        <v>3</v>
      </c>
      <c r="B20" s="138"/>
      <c r="C20" s="139"/>
      <c r="D20" s="55" t="s">
        <v>10</v>
      </c>
      <c r="E20" s="74">
        <f>SUM(E21:E22)</f>
        <v>34657.449999999997</v>
      </c>
      <c r="F20" s="74">
        <f t="shared" ref="F20:I20" si="11">SUM(F21:F22)</f>
        <v>39562</v>
      </c>
      <c r="G20" s="74">
        <f t="shared" si="11"/>
        <v>38400</v>
      </c>
      <c r="H20" s="74">
        <f t="shared" si="11"/>
        <v>30700</v>
      </c>
      <c r="I20" s="74">
        <f t="shared" si="11"/>
        <v>31600</v>
      </c>
    </row>
    <row r="21" spans="1:9" ht="22.5" customHeight="1" x14ac:dyDescent="0.3">
      <c r="A21" s="140">
        <v>32</v>
      </c>
      <c r="B21" s="141"/>
      <c r="C21" s="142"/>
      <c r="D21" s="51" t="s">
        <v>21</v>
      </c>
      <c r="E21" s="67">
        <v>34625.599999999999</v>
      </c>
      <c r="F21" s="68">
        <v>39505</v>
      </c>
      <c r="G21" s="68">
        <v>38330</v>
      </c>
      <c r="H21" s="68">
        <v>30630</v>
      </c>
      <c r="I21" s="69">
        <v>31530</v>
      </c>
    </row>
    <row r="22" spans="1:9" ht="22.5" customHeight="1" x14ac:dyDescent="0.3">
      <c r="A22" s="52">
        <v>34</v>
      </c>
      <c r="B22" s="53"/>
      <c r="C22" s="54"/>
      <c r="D22" s="51" t="s">
        <v>78</v>
      </c>
      <c r="E22" s="67">
        <v>31.85</v>
      </c>
      <c r="F22" s="68">
        <v>57</v>
      </c>
      <c r="G22" s="68">
        <v>70</v>
      </c>
      <c r="H22" s="68">
        <v>70</v>
      </c>
      <c r="I22" s="69">
        <v>70</v>
      </c>
    </row>
    <row r="23" spans="1:9" ht="22.5" customHeight="1" x14ac:dyDescent="0.3">
      <c r="A23" s="52">
        <v>4</v>
      </c>
      <c r="B23" s="92"/>
      <c r="C23" s="93"/>
      <c r="D23" s="55" t="s">
        <v>12</v>
      </c>
      <c r="E23" s="74">
        <f>SUM(E24)</f>
        <v>743.24</v>
      </c>
      <c r="F23" s="74">
        <f t="shared" ref="F23:I23" si="12">SUM(F24)</f>
        <v>1731</v>
      </c>
      <c r="G23" s="74">
        <f t="shared" si="12"/>
        <v>600</v>
      </c>
      <c r="H23" s="74">
        <f t="shared" si="12"/>
        <v>700</v>
      </c>
      <c r="I23" s="74">
        <f t="shared" si="12"/>
        <v>700</v>
      </c>
    </row>
    <row r="24" spans="1:9" ht="27" customHeight="1" x14ac:dyDescent="0.3">
      <c r="A24" s="52">
        <v>42</v>
      </c>
      <c r="B24" s="53"/>
      <c r="C24" s="54"/>
      <c r="D24" s="51" t="s">
        <v>30</v>
      </c>
      <c r="E24" s="67">
        <v>743.24</v>
      </c>
      <c r="F24" s="68">
        <v>1731</v>
      </c>
      <c r="G24" s="68">
        <v>600</v>
      </c>
      <c r="H24" s="68">
        <v>700</v>
      </c>
      <c r="I24" s="69">
        <v>700</v>
      </c>
    </row>
    <row r="25" spans="1:9" ht="27" customHeight="1" x14ac:dyDescent="0.3">
      <c r="A25" s="134" t="s">
        <v>103</v>
      </c>
      <c r="B25" s="135"/>
      <c r="C25" s="136"/>
      <c r="D25" s="103" t="s">
        <v>104</v>
      </c>
      <c r="E25" s="102">
        <f>SUM(E26)</f>
        <v>498.14</v>
      </c>
      <c r="F25" s="102">
        <f t="shared" ref="F25:I25" si="13">SUM(F26)</f>
        <v>0</v>
      </c>
      <c r="G25" s="102">
        <f t="shared" si="13"/>
        <v>0</v>
      </c>
      <c r="H25" s="102">
        <f t="shared" si="13"/>
        <v>0</v>
      </c>
      <c r="I25" s="102">
        <f t="shared" si="13"/>
        <v>0</v>
      </c>
    </row>
    <row r="26" spans="1:9" ht="27" customHeight="1" x14ac:dyDescent="0.3">
      <c r="A26" s="137">
        <v>3</v>
      </c>
      <c r="B26" s="138"/>
      <c r="C26" s="139"/>
      <c r="D26" s="55" t="s">
        <v>10</v>
      </c>
      <c r="E26" s="67">
        <f>SUM(E27)</f>
        <v>498.14</v>
      </c>
      <c r="F26" s="67">
        <f t="shared" ref="F26:I26" si="14">SUM(F27)</f>
        <v>0</v>
      </c>
      <c r="G26" s="67">
        <f t="shared" si="14"/>
        <v>0</v>
      </c>
      <c r="H26" s="67">
        <f t="shared" si="14"/>
        <v>0</v>
      </c>
      <c r="I26" s="67">
        <f t="shared" si="14"/>
        <v>0</v>
      </c>
    </row>
    <row r="27" spans="1:9" ht="27" customHeight="1" x14ac:dyDescent="0.3">
      <c r="A27" s="140">
        <v>32</v>
      </c>
      <c r="B27" s="141"/>
      <c r="C27" s="142"/>
      <c r="D27" s="51" t="s">
        <v>21</v>
      </c>
      <c r="E27" s="67">
        <v>498.14</v>
      </c>
      <c r="F27" s="67">
        <v>0</v>
      </c>
      <c r="G27" s="67">
        <v>0</v>
      </c>
      <c r="H27" s="67">
        <v>0</v>
      </c>
      <c r="I27" s="109">
        <v>0</v>
      </c>
    </row>
    <row r="28" spans="1:9" ht="38.25" customHeight="1" x14ac:dyDescent="0.3">
      <c r="A28" s="154" t="s">
        <v>97</v>
      </c>
      <c r="B28" s="155"/>
      <c r="C28" s="156"/>
      <c r="D28" s="98" t="s">
        <v>98</v>
      </c>
      <c r="E28" s="99">
        <f>SUM(E29)</f>
        <v>7599.7</v>
      </c>
      <c r="F28" s="99">
        <f t="shared" ref="F28:I28" si="15">SUM(F29)</f>
        <v>0</v>
      </c>
      <c r="G28" s="99">
        <f t="shared" si="15"/>
        <v>1300</v>
      </c>
      <c r="H28" s="99">
        <f t="shared" si="15"/>
        <v>1300</v>
      </c>
      <c r="I28" s="99">
        <f t="shared" si="15"/>
        <v>1300</v>
      </c>
    </row>
    <row r="29" spans="1:9" ht="22.5" customHeight="1" x14ac:dyDescent="0.3">
      <c r="A29" s="134" t="s">
        <v>89</v>
      </c>
      <c r="B29" s="135"/>
      <c r="C29" s="136"/>
      <c r="D29" s="101" t="s">
        <v>90</v>
      </c>
      <c r="E29" s="102">
        <f>SUM(E30)</f>
        <v>7599.7</v>
      </c>
      <c r="F29" s="102">
        <f t="shared" ref="F29:I29" si="16">SUM(F30)</f>
        <v>0</v>
      </c>
      <c r="G29" s="102">
        <f t="shared" si="16"/>
        <v>1300</v>
      </c>
      <c r="H29" s="102">
        <f t="shared" si="16"/>
        <v>1300</v>
      </c>
      <c r="I29" s="102">
        <f t="shared" si="16"/>
        <v>1300</v>
      </c>
    </row>
    <row r="30" spans="1:9" ht="22.5" customHeight="1" x14ac:dyDescent="0.3">
      <c r="A30" s="168">
        <v>4</v>
      </c>
      <c r="B30" s="169"/>
      <c r="C30" s="170"/>
      <c r="D30" s="91" t="s">
        <v>12</v>
      </c>
      <c r="E30" s="74">
        <f>SUM(E31:E32)</f>
        <v>7599.7</v>
      </c>
      <c r="F30" s="74">
        <f t="shared" ref="F30:I30" si="17">SUM(F31:F32)</f>
        <v>0</v>
      </c>
      <c r="G30" s="74">
        <f t="shared" si="17"/>
        <v>1300</v>
      </c>
      <c r="H30" s="74">
        <f t="shared" si="17"/>
        <v>1300</v>
      </c>
      <c r="I30" s="74">
        <f t="shared" si="17"/>
        <v>1300</v>
      </c>
    </row>
    <row r="31" spans="1:9" ht="22.5" customHeight="1" x14ac:dyDescent="0.3">
      <c r="A31" s="52"/>
      <c r="B31" s="53">
        <v>42</v>
      </c>
      <c r="C31" s="54"/>
      <c r="D31" s="51" t="s">
        <v>30</v>
      </c>
      <c r="E31" s="67"/>
      <c r="F31" s="68">
        <v>0</v>
      </c>
      <c r="G31" s="68">
        <v>1300</v>
      </c>
      <c r="H31" s="68">
        <v>1300</v>
      </c>
      <c r="I31" s="69">
        <v>1300</v>
      </c>
    </row>
    <row r="32" spans="1:9" ht="22.5" customHeight="1" x14ac:dyDescent="0.3">
      <c r="A32" s="52"/>
      <c r="B32" s="53">
        <v>45</v>
      </c>
      <c r="C32" s="54"/>
      <c r="D32" s="51" t="s">
        <v>111</v>
      </c>
      <c r="E32" s="67">
        <v>7599.7</v>
      </c>
      <c r="F32" s="68">
        <v>0</v>
      </c>
      <c r="G32" s="68"/>
      <c r="H32" s="68"/>
      <c r="I32" s="69"/>
    </row>
    <row r="33" spans="1:9" ht="24.75" customHeight="1" x14ac:dyDescent="0.3">
      <c r="A33" s="154" t="s">
        <v>99</v>
      </c>
      <c r="B33" s="155"/>
      <c r="C33" s="156"/>
      <c r="D33" s="98" t="s">
        <v>100</v>
      </c>
      <c r="E33" s="99">
        <f>SUM(E34+E37+E40+E43)</f>
        <v>0</v>
      </c>
      <c r="F33" s="99">
        <f t="shared" ref="F33:I33" si="18">SUM(F34+F37+F40+F43)</f>
        <v>5488</v>
      </c>
      <c r="G33" s="99">
        <f t="shared" si="18"/>
        <v>8250</v>
      </c>
      <c r="H33" s="99">
        <f t="shared" si="18"/>
        <v>8300</v>
      </c>
      <c r="I33" s="99">
        <f t="shared" si="18"/>
        <v>8400</v>
      </c>
    </row>
    <row r="34" spans="1:9" ht="22.5" customHeight="1" x14ac:dyDescent="0.3">
      <c r="A34" s="134" t="s">
        <v>101</v>
      </c>
      <c r="B34" s="135"/>
      <c r="C34" s="136"/>
      <c r="D34" s="103" t="s">
        <v>102</v>
      </c>
      <c r="E34" s="102">
        <f>SUM(E35)</f>
        <v>0</v>
      </c>
      <c r="F34" s="102">
        <f t="shared" ref="F34:I34" si="19">SUM(F35)</f>
        <v>0</v>
      </c>
      <c r="G34" s="102">
        <f t="shared" si="19"/>
        <v>700</v>
      </c>
      <c r="H34" s="102">
        <f t="shared" si="19"/>
        <v>700</v>
      </c>
      <c r="I34" s="102">
        <f t="shared" si="19"/>
        <v>700</v>
      </c>
    </row>
    <row r="35" spans="1:9" ht="22.5" customHeight="1" x14ac:dyDescent="0.3">
      <c r="A35" s="151">
        <v>3</v>
      </c>
      <c r="B35" s="152"/>
      <c r="C35" s="153"/>
      <c r="D35" s="51" t="s">
        <v>10</v>
      </c>
      <c r="E35" s="67">
        <f>SUM(E36)</f>
        <v>0</v>
      </c>
      <c r="F35" s="67">
        <f t="shared" ref="F35:I35" si="20">SUM(F36)</f>
        <v>0</v>
      </c>
      <c r="G35" s="67">
        <f t="shared" si="20"/>
        <v>700</v>
      </c>
      <c r="H35" s="67">
        <f t="shared" si="20"/>
        <v>700</v>
      </c>
      <c r="I35" s="67">
        <f t="shared" si="20"/>
        <v>700</v>
      </c>
    </row>
    <row r="36" spans="1:9" ht="22.5" customHeight="1" x14ac:dyDescent="0.3">
      <c r="A36" s="151">
        <v>32</v>
      </c>
      <c r="B36" s="152"/>
      <c r="C36" s="153"/>
      <c r="D36" s="51" t="s">
        <v>21</v>
      </c>
      <c r="E36" s="67">
        <v>0</v>
      </c>
      <c r="F36" s="68">
        <v>0</v>
      </c>
      <c r="G36" s="68">
        <v>700</v>
      </c>
      <c r="H36" s="68">
        <v>700</v>
      </c>
      <c r="I36" s="69">
        <v>700</v>
      </c>
    </row>
    <row r="37" spans="1:9" ht="22.5" customHeight="1" x14ac:dyDescent="0.3">
      <c r="A37" s="134" t="s">
        <v>95</v>
      </c>
      <c r="B37" s="135"/>
      <c r="C37" s="136"/>
      <c r="D37" s="101" t="s">
        <v>96</v>
      </c>
      <c r="E37" s="102">
        <f>SUM(E38)</f>
        <v>0</v>
      </c>
      <c r="F37" s="102">
        <f t="shared" ref="F37:I37" si="21">SUM(F38)</f>
        <v>3938</v>
      </c>
      <c r="G37" s="102">
        <f t="shared" si="21"/>
        <v>5550</v>
      </c>
      <c r="H37" s="102">
        <f t="shared" si="21"/>
        <v>5600</v>
      </c>
      <c r="I37" s="102">
        <f t="shared" si="21"/>
        <v>5700</v>
      </c>
    </row>
    <row r="38" spans="1:9" ht="22.5" customHeight="1" x14ac:dyDescent="0.3">
      <c r="A38" s="140">
        <v>3</v>
      </c>
      <c r="B38" s="149"/>
      <c r="C38" s="150"/>
      <c r="D38" s="51" t="s">
        <v>10</v>
      </c>
      <c r="E38" s="67">
        <f>SUM(E39)</f>
        <v>0</v>
      </c>
      <c r="F38" s="67">
        <f t="shared" ref="F38:I38" si="22">SUM(F39)</f>
        <v>3938</v>
      </c>
      <c r="G38" s="67">
        <f t="shared" si="22"/>
        <v>5550</v>
      </c>
      <c r="H38" s="67">
        <f t="shared" si="22"/>
        <v>5600</v>
      </c>
      <c r="I38" s="67">
        <f t="shared" si="22"/>
        <v>5700</v>
      </c>
    </row>
    <row r="39" spans="1:9" ht="18" customHeight="1" x14ac:dyDescent="0.3">
      <c r="A39" s="140">
        <v>32</v>
      </c>
      <c r="B39" s="149"/>
      <c r="C39" s="150"/>
      <c r="D39" s="51" t="s">
        <v>21</v>
      </c>
      <c r="E39" s="67">
        <v>0</v>
      </c>
      <c r="F39" s="68">
        <v>3938</v>
      </c>
      <c r="G39" s="68">
        <v>5550</v>
      </c>
      <c r="H39" s="68">
        <v>5600</v>
      </c>
      <c r="I39" s="69">
        <v>5700</v>
      </c>
    </row>
    <row r="40" spans="1:9" ht="18" customHeight="1" x14ac:dyDescent="0.3">
      <c r="A40" s="134" t="s">
        <v>103</v>
      </c>
      <c r="B40" s="135"/>
      <c r="C40" s="136"/>
      <c r="D40" s="103" t="s">
        <v>104</v>
      </c>
      <c r="E40" s="102">
        <f>SUM(E41)</f>
        <v>0</v>
      </c>
      <c r="F40" s="102">
        <f t="shared" ref="F40:I40" si="23">SUM(F41)</f>
        <v>1000</v>
      </c>
      <c r="G40" s="102">
        <f t="shared" si="23"/>
        <v>1000</v>
      </c>
      <c r="H40" s="102">
        <f t="shared" si="23"/>
        <v>1000</v>
      </c>
      <c r="I40" s="102">
        <f t="shared" si="23"/>
        <v>1000</v>
      </c>
    </row>
    <row r="41" spans="1:9" ht="18" customHeight="1" x14ac:dyDescent="0.3">
      <c r="A41" s="140">
        <v>3</v>
      </c>
      <c r="B41" s="149"/>
      <c r="C41" s="150"/>
      <c r="D41" s="51" t="s">
        <v>10</v>
      </c>
      <c r="E41" s="67">
        <f>SUM(E42)</f>
        <v>0</v>
      </c>
      <c r="F41" s="67">
        <f t="shared" ref="F41:I41" si="24">SUM(F42)</f>
        <v>1000</v>
      </c>
      <c r="G41" s="67">
        <f t="shared" si="24"/>
        <v>1000</v>
      </c>
      <c r="H41" s="67">
        <f t="shared" si="24"/>
        <v>1000</v>
      </c>
      <c r="I41" s="67">
        <f t="shared" si="24"/>
        <v>1000</v>
      </c>
    </row>
    <row r="42" spans="1:9" ht="18" customHeight="1" x14ac:dyDescent="0.3">
      <c r="A42" s="140">
        <v>32</v>
      </c>
      <c r="B42" s="149"/>
      <c r="C42" s="150"/>
      <c r="D42" s="51" t="s">
        <v>21</v>
      </c>
      <c r="E42" s="67">
        <v>0</v>
      </c>
      <c r="F42" s="68">
        <v>1000</v>
      </c>
      <c r="G42" s="68">
        <v>1000</v>
      </c>
      <c r="H42" s="68">
        <v>1000</v>
      </c>
      <c r="I42" s="69">
        <v>1000</v>
      </c>
    </row>
    <row r="43" spans="1:9" ht="18" customHeight="1" x14ac:dyDescent="0.3">
      <c r="A43" s="134" t="s">
        <v>105</v>
      </c>
      <c r="B43" s="135"/>
      <c r="C43" s="136"/>
      <c r="D43" s="103" t="s">
        <v>106</v>
      </c>
      <c r="E43" s="102">
        <f>SUM(E44)</f>
        <v>0</v>
      </c>
      <c r="F43" s="102">
        <f t="shared" ref="F43:I43" si="25">SUM(F44)</f>
        <v>550</v>
      </c>
      <c r="G43" s="102">
        <f t="shared" si="25"/>
        <v>1000</v>
      </c>
      <c r="H43" s="102">
        <f t="shared" si="25"/>
        <v>1000</v>
      </c>
      <c r="I43" s="102">
        <f t="shared" si="25"/>
        <v>1000</v>
      </c>
    </row>
    <row r="44" spans="1:9" ht="18" customHeight="1" x14ac:dyDescent="0.3">
      <c r="A44" s="137">
        <v>3</v>
      </c>
      <c r="B44" s="138"/>
      <c r="C44" s="139"/>
      <c r="D44" s="51" t="s">
        <v>10</v>
      </c>
      <c r="E44" s="67">
        <f>SUM(E45)</f>
        <v>0</v>
      </c>
      <c r="F44" s="67">
        <f t="shared" ref="F44:I44" si="26">SUM(F45)</f>
        <v>550</v>
      </c>
      <c r="G44" s="67">
        <f t="shared" si="26"/>
        <v>1000</v>
      </c>
      <c r="H44" s="67">
        <f t="shared" si="26"/>
        <v>1000</v>
      </c>
      <c r="I44" s="67">
        <f t="shared" si="26"/>
        <v>1000</v>
      </c>
    </row>
    <row r="45" spans="1:9" ht="18" customHeight="1" x14ac:dyDescent="0.3">
      <c r="A45" s="159">
        <v>32</v>
      </c>
      <c r="B45" s="160"/>
      <c r="C45" s="161"/>
      <c r="D45" s="51" t="s">
        <v>21</v>
      </c>
      <c r="E45" s="67">
        <v>0</v>
      </c>
      <c r="F45" s="68">
        <v>550</v>
      </c>
      <c r="G45" s="68">
        <v>1000</v>
      </c>
      <c r="H45" s="68">
        <v>1000</v>
      </c>
      <c r="I45" s="69">
        <v>1000</v>
      </c>
    </row>
    <row r="46" spans="1:9" ht="51" customHeight="1" x14ac:dyDescent="0.3">
      <c r="A46" s="162" t="s">
        <v>107</v>
      </c>
      <c r="B46" s="163"/>
      <c r="C46" s="164"/>
      <c r="D46" s="98" t="s">
        <v>108</v>
      </c>
      <c r="E46" s="99">
        <f>SUM(E47)</f>
        <v>0</v>
      </c>
      <c r="F46" s="99">
        <f t="shared" ref="F46:I46" si="27">SUM(F47)</f>
        <v>259</v>
      </c>
      <c r="G46" s="99">
        <f t="shared" si="27"/>
        <v>300</v>
      </c>
      <c r="H46" s="99">
        <f t="shared" si="27"/>
        <v>300</v>
      </c>
      <c r="I46" s="99">
        <f t="shared" si="27"/>
        <v>300</v>
      </c>
    </row>
    <row r="47" spans="1:9" ht="18" customHeight="1" x14ac:dyDescent="0.3">
      <c r="A47" s="134" t="s">
        <v>103</v>
      </c>
      <c r="B47" s="135"/>
      <c r="C47" s="136"/>
      <c r="D47" s="103" t="s">
        <v>104</v>
      </c>
      <c r="E47" s="102">
        <f>SUM(E48)</f>
        <v>0</v>
      </c>
      <c r="F47" s="102">
        <f t="shared" ref="F47:I47" si="28">SUM(F48)</f>
        <v>259</v>
      </c>
      <c r="G47" s="102">
        <f t="shared" si="28"/>
        <v>300</v>
      </c>
      <c r="H47" s="102">
        <f t="shared" si="28"/>
        <v>300</v>
      </c>
      <c r="I47" s="102">
        <f t="shared" si="28"/>
        <v>300</v>
      </c>
    </row>
    <row r="48" spans="1:9" ht="18" customHeight="1" x14ac:dyDescent="0.3">
      <c r="A48" s="140">
        <v>3</v>
      </c>
      <c r="B48" s="149"/>
      <c r="C48" s="150"/>
      <c r="D48" s="51" t="s">
        <v>10</v>
      </c>
      <c r="E48" s="67">
        <f>SUM(E49)</f>
        <v>0</v>
      </c>
      <c r="F48" s="67">
        <f t="shared" ref="F48:I48" si="29">SUM(F49)</f>
        <v>259</v>
      </c>
      <c r="G48" s="67">
        <f t="shared" si="29"/>
        <v>300</v>
      </c>
      <c r="H48" s="67">
        <f t="shared" si="29"/>
        <v>300</v>
      </c>
      <c r="I48" s="67">
        <f t="shared" si="29"/>
        <v>300</v>
      </c>
    </row>
    <row r="49" spans="1:9" ht="18" customHeight="1" x14ac:dyDescent="0.3">
      <c r="A49" s="140">
        <v>38</v>
      </c>
      <c r="B49" s="149"/>
      <c r="C49" s="150"/>
      <c r="D49" s="51" t="s">
        <v>79</v>
      </c>
      <c r="E49" s="67">
        <v>0</v>
      </c>
      <c r="F49" s="68">
        <v>259</v>
      </c>
      <c r="G49" s="68">
        <v>300</v>
      </c>
      <c r="H49" s="68">
        <v>300</v>
      </c>
      <c r="I49" s="69">
        <v>300</v>
      </c>
    </row>
    <row r="50" spans="1:9" ht="28.5" customHeight="1" x14ac:dyDescent="0.3">
      <c r="A50" s="154" t="s">
        <v>109</v>
      </c>
      <c r="B50" s="157"/>
      <c r="C50" s="158"/>
      <c r="D50" s="98" t="s">
        <v>110</v>
      </c>
      <c r="E50" s="99">
        <f>SUM(E51)</f>
        <v>378306.80999999994</v>
      </c>
      <c r="F50" s="99">
        <f t="shared" ref="F50:I50" si="30">SUM(F51)</f>
        <v>406954</v>
      </c>
      <c r="G50" s="99">
        <f t="shared" si="30"/>
        <v>439200</v>
      </c>
      <c r="H50" s="99">
        <f t="shared" si="30"/>
        <v>452350</v>
      </c>
      <c r="I50" s="99">
        <f t="shared" si="30"/>
        <v>465921</v>
      </c>
    </row>
    <row r="51" spans="1:9" ht="18" customHeight="1" x14ac:dyDescent="0.3">
      <c r="A51" s="134" t="s">
        <v>103</v>
      </c>
      <c r="B51" s="135"/>
      <c r="C51" s="136"/>
      <c r="D51" s="103" t="s">
        <v>104</v>
      </c>
      <c r="E51" s="104">
        <f>SUM(E52)</f>
        <v>378306.80999999994</v>
      </c>
      <c r="F51" s="104">
        <f t="shared" ref="F51:I51" si="31">SUM(F52)</f>
        <v>406954</v>
      </c>
      <c r="G51" s="104">
        <f t="shared" si="31"/>
        <v>439200</v>
      </c>
      <c r="H51" s="104">
        <f t="shared" si="31"/>
        <v>452350</v>
      </c>
      <c r="I51" s="104">
        <f t="shared" si="31"/>
        <v>465921</v>
      </c>
    </row>
    <row r="52" spans="1:9" ht="18" customHeight="1" x14ac:dyDescent="0.3">
      <c r="A52" s="146">
        <v>3</v>
      </c>
      <c r="B52" s="147"/>
      <c r="C52" s="148"/>
      <c r="D52" s="55" t="s">
        <v>10</v>
      </c>
      <c r="E52" s="97">
        <f>SUM(E53:E54)</f>
        <v>378306.80999999994</v>
      </c>
      <c r="F52" s="97">
        <f t="shared" ref="F52:I52" si="32">SUM(F53:F54)</f>
        <v>406954</v>
      </c>
      <c r="G52" s="97">
        <f t="shared" si="32"/>
        <v>439200</v>
      </c>
      <c r="H52" s="97">
        <f t="shared" si="32"/>
        <v>452350</v>
      </c>
      <c r="I52" s="97">
        <f t="shared" si="32"/>
        <v>465921</v>
      </c>
    </row>
    <row r="53" spans="1:9" ht="18" customHeight="1" x14ac:dyDescent="0.3">
      <c r="A53" s="140">
        <v>31</v>
      </c>
      <c r="B53" s="141"/>
      <c r="C53" s="142"/>
      <c r="D53" s="77" t="s">
        <v>11</v>
      </c>
      <c r="E53" s="95">
        <v>340640.97</v>
      </c>
      <c r="F53" s="96">
        <v>358454</v>
      </c>
      <c r="G53" s="96">
        <v>384200</v>
      </c>
      <c r="H53" s="96">
        <v>395700</v>
      </c>
      <c r="I53" s="96">
        <v>407571</v>
      </c>
    </row>
    <row r="54" spans="1:9" ht="18" customHeight="1" x14ac:dyDescent="0.3">
      <c r="A54" s="140">
        <v>32</v>
      </c>
      <c r="B54" s="141"/>
      <c r="C54" s="142"/>
      <c r="D54" s="77" t="s">
        <v>21</v>
      </c>
      <c r="E54" s="95">
        <v>37665.839999999997</v>
      </c>
      <c r="F54" s="96">
        <v>48500</v>
      </c>
      <c r="G54" s="96">
        <v>55000</v>
      </c>
      <c r="H54" s="96">
        <v>56650</v>
      </c>
      <c r="I54" s="96">
        <v>58350</v>
      </c>
    </row>
  </sheetData>
  <mergeCells count="47">
    <mergeCell ref="A6:C6"/>
    <mergeCell ref="A7:C7"/>
    <mergeCell ref="A1:I1"/>
    <mergeCell ref="A3:I3"/>
    <mergeCell ref="A5:C5"/>
    <mergeCell ref="A8:C8"/>
    <mergeCell ref="A9:C9"/>
    <mergeCell ref="A10:C10"/>
    <mergeCell ref="A47:C47"/>
    <mergeCell ref="A11:C11"/>
    <mergeCell ref="A12:C12"/>
    <mergeCell ref="A13:C13"/>
    <mergeCell ref="A14:C14"/>
    <mergeCell ref="A15:C15"/>
    <mergeCell ref="A19:C19"/>
    <mergeCell ref="A20:C20"/>
    <mergeCell ref="A21:C21"/>
    <mergeCell ref="A28:C28"/>
    <mergeCell ref="A29:C29"/>
    <mergeCell ref="A30:C30"/>
    <mergeCell ref="A38:C38"/>
    <mergeCell ref="A39:C39"/>
    <mergeCell ref="A40:C40"/>
    <mergeCell ref="A49:C49"/>
    <mergeCell ref="A50:C50"/>
    <mergeCell ref="A43:C43"/>
    <mergeCell ref="A44:C44"/>
    <mergeCell ref="A45:C45"/>
    <mergeCell ref="A46:C46"/>
    <mergeCell ref="A48:C48"/>
    <mergeCell ref="A34:C34"/>
    <mergeCell ref="A35:C35"/>
    <mergeCell ref="A36:C36"/>
    <mergeCell ref="A33:C33"/>
    <mergeCell ref="A37:C37"/>
    <mergeCell ref="A51:C51"/>
    <mergeCell ref="A52:C52"/>
    <mergeCell ref="A53:C53"/>
    <mergeCell ref="A54:C54"/>
    <mergeCell ref="A41:C41"/>
    <mergeCell ref="A42:C42"/>
    <mergeCell ref="A25:C25"/>
    <mergeCell ref="A26:C26"/>
    <mergeCell ref="A27:C27"/>
    <mergeCell ref="A16:C16"/>
    <mergeCell ref="A17:C17"/>
    <mergeCell ref="A18:C18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2023-09-07T12:06:01Z</cp:lastPrinted>
  <dcterms:created xsi:type="dcterms:W3CDTF">2022-08-12T12:51:27Z</dcterms:created>
  <dcterms:modified xsi:type="dcterms:W3CDTF">2023-10-17T20:09:46Z</dcterms:modified>
</cp:coreProperties>
</file>