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ola121\Desktop\"/>
    </mc:Choice>
  </mc:AlternateContent>
  <bookViews>
    <workbookView xWindow="0" yWindow="0" windowWidth="16392" windowHeight="5448" firstSheet="5" activeTab="6"/>
  </bookViews>
  <sheets>
    <sheet name="Sažetak" sheetId="1" r:id="rId1"/>
    <sheet name="Račun prihoda i rashoda" sheetId="3" r:id="rId2"/>
    <sheet name="P. i R. prema izvorima financ." sheetId="5" r:id="rId3"/>
    <sheet name="Rashodi prema funk. klas." sheetId="6" r:id="rId4"/>
    <sheet name="Rač. finan.prema ekonomskoj kl." sheetId="7" r:id="rId5"/>
    <sheet name="Rač. finan.prema  izvorima" sheetId="8" r:id="rId6"/>
    <sheet name="preneseni višakmanjak" sheetId="9" r:id="rId7"/>
    <sheet name="Programska klasif." sheetId="10" r:id="rId8"/>
    <sheet name="List3" sheetId="4" r:id="rId9"/>
    <sheet name="List1" sheetId="2" r:id="rId10"/>
  </sheets>
  <calcPr calcId="162913"/>
</workbook>
</file>

<file path=xl/calcChain.xml><?xml version="1.0" encoding="utf-8"?>
<calcChain xmlns="http://schemas.openxmlformats.org/spreadsheetml/2006/main">
  <c r="G7" i="9" l="1"/>
  <c r="G8" i="9"/>
  <c r="G9" i="9"/>
  <c r="G6" i="9"/>
  <c r="F7" i="9"/>
  <c r="F8" i="9"/>
  <c r="F9" i="9"/>
  <c r="F6" i="9"/>
  <c r="D19" i="9"/>
  <c r="E19" i="9"/>
  <c r="C19" i="9"/>
  <c r="E6" i="9"/>
  <c r="D6" i="9"/>
  <c r="E7" i="9"/>
  <c r="D7" i="9"/>
  <c r="E8" i="9"/>
  <c r="D8" i="9"/>
  <c r="F34" i="1"/>
  <c r="E34" i="1"/>
  <c r="F32" i="1"/>
  <c r="E32" i="1"/>
  <c r="F31" i="1"/>
  <c r="E31" i="1"/>
  <c r="F7" i="5" l="1"/>
  <c r="F8" i="5"/>
  <c r="F10" i="5"/>
  <c r="C7" i="5"/>
  <c r="C8" i="5"/>
  <c r="F8" i="3"/>
  <c r="F21" i="3"/>
  <c r="F22" i="3"/>
  <c r="F23" i="3"/>
  <c r="F20" i="3"/>
  <c r="E17" i="1"/>
  <c r="E12" i="1"/>
  <c r="E11" i="1"/>
  <c r="C9" i="3"/>
  <c r="C8" i="3"/>
  <c r="C20" i="3"/>
  <c r="C21" i="3"/>
  <c r="B17" i="1"/>
</calcChain>
</file>

<file path=xl/sharedStrings.xml><?xml version="1.0" encoding="utf-8"?>
<sst xmlns="http://schemas.openxmlformats.org/spreadsheetml/2006/main" count="445" uniqueCount="221">
  <si>
    <t>GODIŠNJI IZVJEŠTAJ O IZVRŠENJU FINANCIJSKOG PLANA ZA 2024. GODINU</t>
  </si>
  <si>
    <t>1. OPĆI DIO</t>
  </si>
  <si>
    <t>1.1. SAŽETAK RAČUNA PRIHODA I RASHODA I RAČUNA FINANCIRANJA</t>
  </si>
  <si>
    <t>A) SAŽETAK RAČUNA PRIHODA I RASHODA</t>
  </si>
  <si>
    <t>Brojčana oznaka i naziv</t>
  </si>
  <si>
    <t>Ostvarenje / izvršenje
31.12.2023.</t>
  </si>
  <si>
    <t>Rebalans za 2024. godinu</t>
  </si>
  <si>
    <t>Ostvarenje / izvršenje
31.12.2024.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</si>
  <si>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</si>
  <si>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</si>
  <si>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</si>
  <si>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</si>
  <si>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</si>
  <si>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</si>
  <si>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</si>
  <si>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</si>
  <si>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</si>
  <si>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</si>
  <si>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</si>
  <si>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</si>
  <si>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</si>
  <si>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</si>
  <si>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</si>
  <si>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</si>
  <si>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</si>
  <si>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</si>
  <si>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</si>
  <si>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Uredska oprema i namještaj</t>
  </si>
  <si>
    <t>4221</t>
  </si>
  <si>
    <t>Postrojenja i oprema</t>
  </si>
  <si>
    <t>422</t>
  </si>
  <si>
    <t>Rashodi za nabavu proizvedene dugotrajne imovine</t>
  </si>
  <si>
    <t>42</t>
  </si>
  <si>
    <t>Rashodi za nabavu nefinancijske imovine</t>
  </si>
  <si>
    <t>4</t>
  </si>
  <si>
    <t>Tekuće donacije u naravi</t>
  </si>
  <si>
    <t>3812</t>
  </si>
  <si>
    <t>Tekuće donacije</t>
  </si>
  <si>
    <t>381</t>
  </si>
  <si>
    <t>Rashodi za donacije, kazne, naknade šteta i kapitalne pomoći</t>
  </si>
  <si>
    <t>38</t>
  </si>
  <si>
    <t>Bankarske usluge i usluge platnog prometa</t>
  </si>
  <si>
    <t>3431</t>
  </si>
  <si>
    <t>Ostali financijski rashodi</t>
  </si>
  <si>
    <t>343</t>
  </si>
  <si>
    <t>Financijski rashodi</t>
  </si>
  <si>
    <t>34</t>
  </si>
  <si>
    <t>Ostali nespomenuti rashodi poslovanja</t>
  </si>
  <si>
    <t>3299</t>
  </si>
  <si>
    <t>Članarine i norme</t>
  </si>
  <si>
    <t>3294</t>
  </si>
  <si>
    <t>Reprezentacija</t>
  </si>
  <si>
    <t>3293</t>
  </si>
  <si>
    <t>329</t>
  </si>
  <si>
    <t>Naknade troškova osobama izvan radnog odnosa</t>
  </si>
  <si>
    <t>3241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</si>
  <si>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</si>
  <si>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</si>
  <si>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</si>
  <si>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</si>
  <si>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</si>
  <si>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</si>
  <si>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</si>
  <si>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</si>
  <si>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</si>
  <si>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Komunalne usluge</t>
  </si>
  <si>
    <t>3234</t>
  </si>
  <si>
    <t>Usluge promidžbe i informiranja</t>
  </si>
  <si>
    <t>3233</t>
  </si>
  <si>
    <t>Usluge tekućeg i investicijskog održavanja</t>
  </si>
  <si>
    <t>3232</t>
  </si>
  <si>
    <t>Usluge telefona, interneta, pošte i prijevoza</t>
  </si>
  <si>
    <t>3231</t>
  </si>
  <si>
    <t>Rashodi za usluge</t>
  </si>
  <si>
    <t>323</t>
  </si>
  <si>
    <t>Sitni inventar i autogume</t>
  </si>
  <si>
    <t>3225</t>
  </si>
  <si>
    <t>Materijal i dijelovi za tekuće i investicijsko održavanje</t>
  </si>
  <si>
    <t>3224</t>
  </si>
  <si>
    <t>Energija</t>
  </si>
  <si>
    <t>3223</t>
  </si>
  <si>
    <t>Materijal i sirovine</t>
  </si>
  <si>
    <t>3222</t>
  </si>
  <si>
    <t>Uredski materijal i ostali materijalni rashodi</t>
  </si>
  <si>
    <t>3221</t>
  </si>
  <si>
    <t>Rashodi za materijal i energiju</t>
  </si>
  <si>
    <t>322</t>
  </si>
  <si>
    <t>Naknade za prijevoz, za rad na terenu i odvojeni život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</si>
  <si>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</si>
  <si>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</si>
  <si>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</si>
  <si>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</si>
  <si>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</si>
  <si>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</si>
  <si>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</si>
  <si>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Doprinosi za obvezno zdravstveno osiguranje</t>
  </si>
  <si>
    <t>3132</t>
  </si>
  <si>
    <t>Doprinosi na plaće</t>
  </si>
  <si>
    <t>313</t>
  </si>
  <si>
    <t>Ostali rashodi za zaposlene</t>
  </si>
  <si>
    <t>3121</t>
  </si>
  <si>
    <t>312</t>
  </si>
  <si>
    <t>Plaće za prekovremeni rad</t>
  </si>
  <si>
    <t>3113</t>
  </si>
  <si>
    <t>Plaće za redovan rad</t>
  </si>
  <si>
    <t>3111</t>
  </si>
  <si>
    <t>Plaće (Bruto)</t>
  </si>
  <si>
    <t>311</t>
  </si>
  <si>
    <t>Rashodi za zaposlene</t>
  </si>
  <si>
    <t>31</t>
  </si>
  <si>
    <t>Rashodi poslovanja</t>
  </si>
  <si>
    <t>3</t>
  </si>
  <si>
    <t>UKUPNO RASHODI</t>
  </si>
  <si>
    <t>Ostvarenje / izvršenje 
31.12.2024.</t>
  </si>
  <si>
    <t>Ostvarenje / izvršenje 
31.12.2023.</t>
  </si>
  <si>
    <t>Prihodi iz nadležnog proračuna za financiranje rashoda poslovanja</t>
  </si>
  <si>
    <t>6711</t>
  </si>
  <si>
    <t>Prihodi iz nadležnog proračuna za financiranje redovne djelatnosti proračunskih korisnika</t>
  </si>
  <si>
    <t>671</t>
  </si>
  <si>
    <t>Prihodi iz nadležnog proračuna i od HZZO-a temeljem ugovornih obveza</t>
  </si>
  <si>
    <t>67</t>
  </si>
  <si>
    <t>6631</t>
  </si>
  <si>
    <t>Donacije od pravnih i fizičkih osoba izvan općeg proračuna te povrat donacija i kapitalnih pomoći po protestiranim jamstvima</t>
  </si>
  <si>
    <t>663</t>
  </si>
  <si>
    <t>Prihodi od prodaje proizvoda i robe te pruženih usluga, prihodi od donacija te povrati po protestiranim jamstvima</t>
  </si>
  <si>
    <t>66</t>
  </si>
  <si>
    <t xml:space="preserve">Ostali nespomenuti prihodi </t>
  </si>
  <si>
    <t>6526</t>
  </si>
  <si>
    <t>Prihodi po posebnim propisima</t>
  </si>
  <si>
    <t>652</t>
  </si>
  <si>
    <t>Prihodi od upravnih i administrativnih pristojbi, pristojbi po posebnim propisima i naknada</t>
  </si>
  <si>
    <t>65</t>
  </si>
  <si>
    <t>Prihodi od imovine</t>
  </si>
  <si>
    <t>64</t>
  </si>
  <si>
    <t>Tekuće pomoći proračunskim korisnicima iz proračuna koji im nije nadležan</t>
  </si>
  <si>
    <t>6361</t>
  </si>
  <si>
    <t>Pomoći proračunskim korisnicima iz proračuna koji im nije nadležan</t>
  </si>
  <si>
    <t>636</t>
  </si>
  <si>
    <t>Pomoći iz inozemstva i od subjekata unutar općeg proračuna</t>
  </si>
  <si>
    <t>63</t>
  </si>
  <si>
    <t>Prihodi poslovanja</t>
  </si>
  <si>
    <t>6</t>
  </si>
  <si>
    <t>UKUPNO PRIHODI</t>
  </si>
  <si>
    <t xml:space="preserve">1.2.1. IZVJEŠTAJ O PRIHODIMA I RASHODIMA PREMA EKONOMSKOJ KLASIFIKACIJI </t>
  </si>
  <si>
    <t>1.2. RAČUN PRIHODA I RASHODA</t>
  </si>
  <si>
    <t>DONACIJE</t>
  </si>
  <si>
    <t>61</t>
  </si>
  <si>
    <t>OSTALE POMOĆI</t>
  </si>
  <si>
    <t>52</t>
  </si>
  <si>
    <t>POMOĆI</t>
  </si>
  <si>
    <t>5</t>
  </si>
  <si>
    <t>OSTALI PRIHODI ZA POSEBNE NAMJENE</t>
  </si>
  <si>
    <t>43</t>
  </si>
  <si>
    <t>PRIHODI POSEBNE NAMJENE</t>
  </si>
  <si>
    <t>SREDSTVA ZA FINANCIRANJE DECENTRALIZIRANIH FUNKCIJA</t>
  </si>
  <si>
    <t>12</t>
  </si>
  <si>
    <t>OPĆI PRIHODI I PRIMICI ŠKŽ</t>
  </si>
  <si>
    <t>11</t>
  </si>
  <si>
    <t>OPĆI PRIHODI I PRIMICI</t>
  </si>
  <si>
    <t>1</t>
  </si>
  <si>
    <t>Indeks 
4 / 2</t>
  </si>
  <si>
    <t>Ostvarenje / izvršenje 31.12.2024.</t>
  </si>
  <si>
    <t>Ostvarenje / izvršenje 31.12.2023.</t>
  </si>
  <si>
    <t xml:space="preserve"> </t>
  </si>
  <si>
    <t>1.2.2. IZVJEŠTAJ O PRIHODIMA I RASHODIMA PREMA IZVORIMA FINANCIRANJA</t>
  </si>
  <si>
    <t>091 Predškolsko i osnovno obrazovanje</t>
  </si>
  <si>
    <t>09 Obrazovanje</t>
  </si>
  <si>
    <t>Indeks
4 / 3</t>
  </si>
  <si>
    <t>Izvršenje 31.12.2024.</t>
  </si>
  <si>
    <t>Izvršenje 
31.12.2023.</t>
  </si>
  <si>
    <t>1.2.3. IZVJEŠTAJ O RASHODIMA PREMA FUNKCIJSKOJ KLASIFIKACIJI</t>
  </si>
  <si>
    <t>1.3.1. IZVJEŠTAJ RAČUNA FINANCIRANJA PREMA EKONOMSKOJ KLASIFIKACIJI</t>
  </si>
  <si>
    <t>1.3. RAČUN FINANCIRANJA</t>
  </si>
  <si>
    <t>1.3.2. IZVJEŠTAJ RAČUNA FINANCIRANJA PREMA IZVORIMA FINANCIRANJA</t>
  </si>
  <si>
    <t xml:space="preserve">Ukupno </t>
  </si>
  <si>
    <t>Manjak prihoda i primitaka</t>
  </si>
  <si>
    <t>9222</t>
  </si>
  <si>
    <t>Rezultat - višak/manjak</t>
  </si>
  <si>
    <t>922</t>
  </si>
  <si>
    <t>Rezultat poslovanja</t>
  </si>
  <si>
    <t>92</t>
  </si>
  <si>
    <t>Vlastiti izvori</t>
  </si>
  <si>
    <t>9</t>
  </si>
  <si>
    <t>Višak prihoda i primitaka</t>
  </si>
  <si>
    <t>9221</t>
  </si>
  <si>
    <t>PRENESENI VIŠAK ILI PRENESENI MANJAK</t>
  </si>
  <si>
    <t>Ostale pomoći</t>
  </si>
  <si>
    <t>Izvor financiranja   52</t>
  </si>
  <si>
    <t>REDOVNA DJELATNOST ŠKOLA (EVIDENCIJSKI PRIHODI) -OŠ</t>
  </si>
  <si>
    <t>Aktivnost A1007-58</t>
  </si>
  <si>
    <t>OSNOVNO I SREDNJEŠKOLSKO OBRAZOVANJE</t>
  </si>
  <si>
    <t>PROGRAM    1007</t>
  </si>
  <si>
    <t>G- DJELATNOST OSNOVNIH I SREDNJIH ŠKOLA IZVAN PRORAČUNA ŠKZ</t>
  </si>
  <si>
    <t>GLAVA    30004</t>
  </si>
  <si>
    <t>OPSKRBA ŠKOLSKIH USTANOVA BESPLATNIM ZALIHAMA MENSTRUALNIH HIGIJENSKIH POTREPŠTINA - OŠ</t>
  </si>
  <si>
    <t>Tekući projekt T1007-34</t>
  </si>
  <si>
    <t>Donacije</t>
  </si>
  <si>
    <t>Izvor financiranja   61</t>
  </si>
  <si>
    <t>Ostali prihodi za posebne namjene</t>
  </si>
  <si>
    <t>Izvor financiranja   43</t>
  </si>
  <si>
    <t>MEĐUNARODNO NATJECANJE IZ SOLFEGGIA I TEORIJE GLAZBE (OGŠ KRSTO ODAK)</t>
  </si>
  <si>
    <t>Tekući projekt T1007-31</t>
  </si>
  <si>
    <t>PODIZANJE KVALITETE I STANDARDA KROZ AKTIVNOSTI OSNOVNIH ŠKOLA</t>
  </si>
  <si>
    <t>Aktivnost A1007-08</t>
  </si>
  <si>
    <t>Sredstva za financiranje decentraliziranih funkcija</t>
  </si>
  <si>
    <t>Izvor financiranja   12</t>
  </si>
  <si>
    <t>OSNOVNOŠKOLSKO OBRAZOVANJE - OPERATIVNI PLAN</t>
  </si>
  <si>
    <t>Aktivnost A1007-07</t>
  </si>
  <si>
    <t>OSNOVNOŠKOLSKO OBRAZOVANJE - STANDARD</t>
  </si>
  <si>
    <t>Aktivnost A1007-06</t>
  </si>
  <si>
    <t>G- OSNOVNE ŠKOLE</t>
  </si>
  <si>
    <t>GLAVA    30002</t>
  </si>
  <si>
    <t xml:space="preserve">UKUPNO : </t>
  </si>
  <si>
    <t>Indeks 
3 / 2</t>
  </si>
  <si>
    <t>2. POSEBNI DIO
2.1. IZVJEŠTAJ PO PROGRAMSKOJ KLASIFIKACIJI</t>
  </si>
  <si>
    <t>Primici od financijske imovine i zaduživanja</t>
  </si>
  <si>
    <t>Izdaci za financijsku imovinu i otplate zajmova</t>
  </si>
  <si>
    <t>UKUPNO PRIMICI</t>
  </si>
  <si>
    <t>UKUPNO IZDACI</t>
  </si>
  <si>
    <t>6712</t>
  </si>
  <si>
    <t xml:space="preserve"> Prihodi iz nadležnog proračuna za financiranje rashoda za nabavu nefinancijske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</si>
</sst>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7"/>
      <color rgb="FF000000"/>
      <name val="Arial"/>
    </font>
    <font>
      <b/>
      <sz val="10"/>
      <color rgb="FF000000"/>
      <name val="Arial"/>
    </font>
    <font>
      <i/>
      <sz val="8"/>
      <color rgb="FF000000"/>
      <name val="Arial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0" fontId="3" fillId="2" borderId="3" xfId="0" applyNumberFormat="1" applyFont="1" applyFill="1" applyBorder="1" applyAlignment="1">
      <alignment horizontal="left" vertical="center" wrapText="1" shrinkToFit="1" readingOrder="1"/>
    </xf>
    <xf numFmtId="4" fontId="3" fillId="2" borderId="3" xfId="0" applyNumberFormat="1" applyFont="1" applyFill="1" applyBorder="1" applyAlignment="1">
      <alignment horizontal="right" vertical="center" wrapText="1" shrinkToFit="1" readingOrder="1"/>
    </xf>
    <xf numFmtId="0" fontId="4" fillId="0" borderId="3" xfId="0" applyNumberFormat="1" applyFont="1" applyBorder="1" applyAlignment="1">
      <alignment horizontal="left" vertical="center" wrapText="1" shrinkToFit="1" readingOrder="1"/>
    </xf>
    <xf numFmtId="4" fontId="4" fillId="0" borderId="3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4" fillId="3" borderId="3" xfId="0" applyNumberFormat="1" applyFont="1" applyFill="1" applyBorder="1" applyAlignment="1">
      <alignment horizontal="lef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4" fontId="3" fillId="0" borderId="1" xfId="0" applyNumberFormat="1" applyFont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0" fontId="4" fillId="0" borderId="2" xfId="0" applyNumberFormat="1" applyFont="1" applyBorder="1" applyAlignment="1">
      <alignment horizontal="right" vertical="center" wrapText="1" shrinkToFit="1" readingOrder="1"/>
    </xf>
    <xf numFmtId="4" fontId="4" fillId="0" borderId="2" xfId="0" applyNumberFormat="1" applyFont="1" applyBorder="1" applyAlignment="1">
      <alignment horizontal="right" vertical="center" wrapText="1" shrinkToFit="1" readingOrder="1"/>
    </xf>
    <xf numFmtId="49" fontId="4" fillId="0" borderId="2" xfId="0" applyNumberFormat="1" applyFont="1" applyBorder="1" applyAlignment="1">
      <alignment horizontal="lef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49" fontId="3" fillId="0" borderId="2" xfId="0" applyNumberFormat="1" applyFont="1" applyBorder="1" applyAlignment="1">
      <alignment horizontal="left" vertical="center" wrapText="1" shrinkToFit="1" readingOrder="1"/>
    </xf>
    <xf numFmtId="49" fontId="3" fillId="0" borderId="1" xfId="0" applyNumberFormat="1" applyFont="1" applyBorder="1" applyAlignment="1">
      <alignment horizontal="left" vertical="center" wrapText="1" shrinkToFit="1" readingOrder="1"/>
    </xf>
    <xf numFmtId="0" fontId="5" fillId="0" borderId="4" xfId="0" applyNumberFormat="1" applyFont="1" applyBorder="1" applyAlignment="1">
      <alignment horizontal="center" vertical="center" wrapText="1" shrinkToFit="1" readingOrder="1"/>
    </xf>
    <xf numFmtId="0" fontId="3" fillId="2" borderId="2" xfId="0" applyNumberFormat="1" applyFont="1" applyFill="1" applyBorder="1" applyAlignment="1">
      <alignment horizontal="center" vertical="center" wrapText="1" shrinkToFit="1" readingOrder="1"/>
    </xf>
    <xf numFmtId="49" fontId="3" fillId="2" borderId="2" xfId="0" applyNumberFormat="1" applyFont="1" applyFill="1" applyBorder="1" applyAlignment="1">
      <alignment horizontal="center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49" fontId="7" fillId="0" borderId="1" xfId="0" applyNumberFormat="1" applyFont="1" applyBorder="1" applyAlignment="1">
      <alignment horizontal="left" vertical="center" wrapText="1" shrinkToFit="1" readingOrder="1"/>
    </xf>
    <xf numFmtId="4" fontId="7" fillId="0" borderId="4" xfId="0" applyNumberFormat="1" applyFont="1" applyBorder="1" applyAlignment="1">
      <alignment horizontal="righ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" fontId="3" fillId="0" borderId="4" xfId="0" applyNumberFormat="1" applyFont="1" applyBorder="1" applyAlignment="1">
      <alignment horizontal="righ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0" fontId="3" fillId="0" borderId="3" xfId="0" applyNumberFormat="1" applyFont="1" applyBorder="1" applyAlignment="1">
      <alignment horizontal="left" vertical="center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0" fontId="4" fillId="0" borderId="4" xfId="0" applyNumberFormat="1" applyFont="1" applyBorder="1" applyAlignment="1">
      <alignment horizontal="right" vertical="center" wrapText="1" shrinkToFit="1" readingOrder="1"/>
    </xf>
    <xf numFmtId="0" fontId="4" fillId="0" borderId="4" xfId="0" applyNumberFormat="1" applyFont="1" applyBorder="1" applyAlignment="1">
      <alignment horizontal="left" vertical="center" wrapText="1" shrinkToFit="1" readingOrder="1"/>
    </xf>
    <xf numFmtId="0" fontId="3" fillId="0" borderId="4" xfId="0" applyNumberFormat="1" applyFont="1" applyBorder="1" applyAlignment="1">
      <alignment horizontal="right" vertical="center" wrapText="1" shrinkToFit="1" readingOrder="1"/>
    </xf>
    <xf numFmtId="0" fontId="4" fillId="0" borderId="2" xfId="0" applyNumberFormat="1" applyFont="1" applyBorder="1" applyAlignment="1">
      <alignment horizontal="left" vertical="center" wrapText="1" shrinkToFit="1" readingOrder="1"/>
    </xf>
    <xf numFmtId="0" fontId="4" fillId="0" borderId="1" xfId="0" applyNumberFormat="1" applyFont="1" applyBorder="1" applyAlignment="1">
      <alignment horizontal="left" vertical="center" wrapText="1" shrinkToFit="1" readingOrder="1"/>
    </xf>
    <xf numFmtId="0" fontId="7" fillId="0" borderId="1" xfId="0" applyNumberFormat="1" applyFont="1" applyBorder="1" applyAlignment="1">
      <alignment horizontal="left" vertical="center" wrapText="1" shrinkToFit="1" readingOrder="1"/>
    </xf>
    <xf numFmtId="49" fontId="4" fillId="0" borderId="4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3" fillId="0" borderId="4" xfId="0" applyNumberFormat="1" applyFont="1" applyBorder="1" applyAlignment="1">
      <alignment horizontal="left" vertical="center" wrapText="1" shrinkToFit="1" readingOrder="1"/>
    </xf>
    <xf numFmtId="49" fontId="7" fillId="0" borderId="4" xfId="0" applyNumberFormat="1" applyFont="1" applyBorder="1" applyAlignment="1">
      <alignment horizontal="left" vertical="center" wrapText="1" shrinkToFit="1" readingOrder="1"/>
    </xf>
    <xf numFmtId="0" fontId="8" fillId="4" borderId="5" xfId="0" applyNumberFormat="1" applyFont="1" applyFill="1" applyBorder="1" applyAlignment="1" applyProtection="1">
      <alignment horizontal="left" vertical="center" wrapText="1"/>
    </xf>
    <xf numFmtId="0" fontId="8" fillId="4" borderId="5" xfId="0" applyNumberFormat="1" applyFont="1" applyFill="1" applyBorder="1" applyAlignment="1" applyProtection="1">
      <alignment vertical="center" wrapText="1"/>
    </xf>
    <xf numFmtId="49" fontId="9" fillId="0" borderId="2" xfId="0" applyNumberFormat="1" applyFont="1" applyBorder="1" applyAlignment="1">
      <alignment horizontal="left" vertical="center" wrapText="1" shrinkToFit="1" readingOrder="1"/>
    </xf>
    <xf numFmtId="0" fontId="9" fillId="0" borderId="2" xfId="0" applyNumberFormat="1" applyFont="1" applyBorder="1" applyAlignment="1">
      <alignment horizontal="left" vertical="center" wrapText="1" shrinkToFit="1" readingOrder="1"/>
    </xf>
    <xf numFmtId="4" fontId="9" fillId="0" borderId="2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4" fontId="10" fillId="2" borderId="3" xfId="0" applyNumberFormat="1" applyFont="1" applyFill="1" applyBorder="1" applyAlignment="1">
      <alignment horizontal="right" vertical="center" wrapText="1" shrinkToFit="1" readingOrder="1"/>
    </xf>
    <xf numFmtId="4" fontId="10" fillId="0" borderId="2" xfId="0" applyNumberFormat="1" applyFont="1" applyBorder="1" applyAlignment="1">
      <alignment horizontal="right" vertical="center" wrapText="1" shrinkToFit="1" readingOrder="1"/>
    </xf>
    <xf numFmtId="0" fontId="3" fillId="0" borderId="0" xfId="0" applyNumberFormat="1" applyFont="1" applyAlignment="1">
      <alignment horizontal="left" vertical="top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4" fontId="4" fillId="3" borderId="4" xfId="0" applyNumberFormat="1" applyFont="1" applyFill="1" applyBorder="1" applyAlignment="1">
      <alignment horizontal="right" vertical="center" wrapText="1" shrinkToFit="1" readingOrder="1"/>
    </xf>
    <xf numFmtId="4" fontId="3" fillId="2" borderId="4" xfId="0" applyNumberFormat="1" applyFont="1" applyFill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2" fillId="0" borderId="0" xfId="0" applyNumberFormat="1" applyFont="1" applyAlignment="1">
      <alignment horizontal="center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1" fillId="0" borderId="0" xfId="0" applyNumberFormat="1" applyFont="1" applyAlignment="1">
      <alignment horizontal="center" vertical="top" wrapText="1" shrinkToFit="1" readingOrder="1"/>
    </xf>
    <xf numFmtId="0" fontId="5" fillId="0" borderId="3" xfId="0" applyNumberFormat="1" applyFont="1" applyBorder="1" applyAlignment="1">
      <alignment horizontal="center" vertical="center" wrapText="1" shrinkToFit="1" readingOrder="1"/>
    </xf>
    <xf numFmtId="0" fontId="6" fillId="0" borderId="0" xfId="0" applyNumberFormat="1" applyFont="1" applyAlignment="1">
      <alignment horizontal="center" vertical="top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49" fontId="2" fillId="0" borderId="0" xfId="0" applyNumberFormat="1" applyFont="1" applyAlignment="1">
      <alignment horizontal="center" vertical="top" wrapText="1" shrinkToFit="1" readingOrder="1"/>
    </xf>
    <xf numFmtId="0" fontId="6" fillId="0" borderId="0" xfId="0" applyNumberFormat="1" applyFont="1" applyAlignment="1">
      <alignment horizontal="center" vertical="center" wrapText="1" shrinkToFit="1" readingOrder="1"/>
    </xf>
    <xf numFmtId="0" fontId="1" fillId="0" borderId="0" xfId="0" applyNumberFormat="1" applyFont="1" applyAlignment="1">
      <alignment horizontal="center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0" fontId="2" fillId="0" borderId="0" xfId="0" applyNumberFormat="1" applyFont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righ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6"/>
  <sheetViews>
    <sheetView showGridLines="0" topLeftCell="A28" workbookViewId="0">
      <selection activeCell="A32" sqref="A32"/>
    </sheetView>
  </sheetViews>
  <sheetFormatPr defaultRowHeight="14.4" x14ac:dyDescent="0.3"/>
  <cols>
    <col min="1" max="1" width="37" customWidth="1"/>
    <col min="2" max="3" width="14.109375" customWidth="1"/>
    <col min="4" max="4" width="14" customWidth="1"/>
    <col min="5" max="5" width="8.109375" customWidth="1"/>
    <col min="6" max="6" width="4.88671875" customWidth="1"/>
    <col min="7" max="7" width="3.109375" customWidth="1"/>
    <col min="8" max="8" width="0.109375" customWidth="1"/>
  </cols>
  <sheetData>
    <row r="1" spans="1:8" ht="16.5" customHeight="1" x14ac:dyDescent="0.3">
      <c r="A1" s="60" t="s">
        <v>0</v>
      </c>
      <c r="B1" s="60"/>
      <c r="C1" s="60"/>
      <c r="D1" s="60"/>
      <c r="E1" s="60"/>
      <c r="F1" s="60"/>
      <c r="G1" s="60"/>
      <c r="H1" s="60"/>
    </row>
    <row r="2" spans="1:8" ht="8.25" customHeight="1" x14ac:dyDescent="0.3"/>
    <row r="3" spans="1:8" ht="14.25" customHeight="1" x14ac:dyDescent="0.3">
      <c r="A3" s="61" t="s">
        <v>1</v>
      </c>
      <c r="B3" s="61"/>
      <c r="C3" s="61"/>
      <c r="D3" s="61"/>
      <c r="E3" s="61"/>
      <c r="F3" s="61"/>
      <c r="G3" s="61"/>
      <c r="H3" s="61"/>
    </row>
    <row r="4" spans="1:8" ht="12" customHeight="1" x14ac:dyDescent="0.3"/>
    <row r="5" spans="1:8" ht="13.5" customHeight="1" x14ac:dyDescent="0.3">
      <c r="A5" s="61" t="s">
        <v>2</v>
      </c>
      <c r="B5" s="61"/>
      <c r="C5" s="61"/>
      <c r="D5" s="61"/>
      <c r="E5" s="61"/>
      <c r="F5" s="61"/>
      <c r="G5" s="61"/>
      <c r="H5" s="61"/>
    </row>
    <row r="6" spans="1:8" ht="17.25" customHeight="1" x14ac:dyDescent="0.3"/>
    <row r="7" spans="1:8" ht="12.75" customHeight="1" x14ac:dyDescent="0.3">
      <c r="A7" s="59" t="s">
        <v>3</v>
      </c>
      <c r="B7" s="59"/>
      <c r="C7" s="59"/>
      <c r="D7" s="59"/>
      <c r="E7" s="59"/>
      <c r="F7" s="59"/>
      <c r="G7" s="59"/>
      <c r="H7" s="59"/>
    </row>
    <row r="8" spans="1:8" ht="12.75" customHeight="1" x14ac:dyDescent="0.3"/>
    <row r="9" spans="1:8" ht="36" customHeight="1" x14ac:dyDescent="0.3">
      <c r="A9" s="1" t="s">
        <v>4</v>
      </c>
      <c r="B9" s="2" t="s">
        <v>5</v>
      </c>
      <c r="C9" s="2" t="s">
        <v>6</v>
      </c>
      <c r="D9" s="2" t="s">
        <v>7</v>
      </c>
      <c r="E9" s="1" t="s">
        <v>8</v>
      </c>
      <c r="F9" s="54" t="s">
        <v>9</v>
      </c>
      <c r="G9" s="54"/>
    </row>
    <row r="10" spans="1:8" ht="14.25" customHeight="1" x14ac:dyDescent="0.3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55">
        <v>6</v>
      </c>
      <c r="G10" s="55"/>
    </row>
    <row r="11" spans="1:8" ht="24.75" customHeight="1" x14ac:dyDescent="0.3">
      <c r="A11" s="6" t="s">
        <v>10</v>
      </c>
      <c r="B11" s="7">
        <v>456778.03</v>
      </c>
      <c r="C11" s="7">
        <v>539237</v>
      </c>
      <c r="D11" s="7">
        <v>538905.29</v>
      </c>
      <c r="E11" s="7">
        <f>PRODUCT(D11/B11*100)</f>
        <v>117.97968698275616</v>
      </c>
      <c r="F11" s="57">
        <v>99.938485304235428</v>
      </c>
      <c r="G11" s="57"/>
    </row>
    <row r="12" spans="1:8" ht="24" customHeight="1" x14ac:dyDescent="0.3">
      <c r="A12" s="8" t="s">
        <v>11</v>
      </c>
      <c r="B12" s="9">
        <v>456778.03</v>
      </c>
      <c r="C12" s="9">
        <v>539237</v>
      </c>
      <c r="D12" s="9">
        <v>538905.29</v>
      </c>
      <c r="E12" s="51">
        <f>PRODUCT(D12/B12*100)</f>
        <v>117.97968698275616</v>
      </c>
      <c r="F12" s="58">
        <v>99.938485304235428</v>
      </c>
      <c r="G12" s="58"/>
    </row>
    <row r="13" spans="1:8" ht="24" customHeight="1" x14ac:dyDescent="0.3">
      <c r="A13" s="8" t="s">
        <v>12</v>
      </c>
      <c r="B13" s="9">
        <v>0</v>
      </c>
      <c r="C13" s="9">
        <v>0</v>
      </c>
      <c r="D13" s="9">
        <v>0</v>
      </c>
      <c r="E13" s="9">
        <v>0</v>
      </c>
      <c r="F13" s="58">
        <v>0</v>
      </c>
      <c r="G13" s="58"/>
    </row>
    <row r="14" spans="1:8" ht="24.75" customHeight="1" x14ac:dyDescent="0.3">
      <c r="A14" s="6" t="s">
        <v>13</v>
      </c>
      <c r="B14" s="7">
        <v>470064.4</v>
      </c>
      <c r="C14" s="7">
        <v>544737</v>
      </c>
      <c r="D14" s="7">
        <v>542450.35</v>
      </c>
      <c r="E14" s="7">
        <v>115.39915594544067</v>
      </c>
      <c r="F14" s="57">
        <v>99.580228624088321</v>
      </c>
      <c r="G14" s="57"/>
    </row>
    <row r="15" spans="1:8" ht="24" customHeight="1" x14ac:dyDescent="0.3">
      <c r="A15" s="8" t="s">
        <v>14</v>
      </c>
      <c r="B15" s="9">
        <v>469021.9</v>
      </c>
      <c r="C15" s="9">
        <v>544737</v>
      </c>
      <c r="D15" s="9">
        <v>542450.35</v>
      </c>
      <c r="E15" s="9">
        <v>115.65565488519832</v>
      </c>
      <c r="F15" s="58">
        <v>99.580228624088321</v>
      </c>
      <c r="G15" s="58"/>
    </row>
    <row r="16" spans="1:8" ht="24.75" customHeight="1" x14ac:dyDescent="0.3">
      <c r="A16" s="8" t="s">
        <v>15</v>
      </c>
      <c r="B16" s="9">
        <v>1042.5</v>
      </c>
      <c r="C16" s="9">
        <v>0</v>
      </c>
      <c r="D16" s="9">
        <v>0</v>
      </c>
      <c r="E16" s="9">
        <v>0</v>
      </c>
      <c r="F16" s="58">
        <v>0</v>
      </c>
      <c r="G16" s="58"/>
    </row>
    <row r="17" spans="1:8" ht="24" customHeight="1" x14ac:dyDescent="0.3">
      <c r="A17" s="6" t="s">
        <v>16</v>
      </c>
      <c r="B17" s="7">
        <f>SUM(B11-B14)</f>
        <v>-13286.369999999995</v>
      </c>
      <c r="C17" s="7">
        <v>-5500</v>
      </c>
      <c r="D17" s="7">
        <v>-3545.06</v>
      </c>
      <c r="E17" s="7">
        <f>PRODUCT(D17/B17*100)</f>
        <v>26.681930429455157</v>
      </c>
      <c r="F17" s="57">
        <v>64.455636363636359</v>
      </c>
      <c r="G17" s="57"/>
    </row>
    <row r="18" spans="1:8" ht="17.25" customHeight="1" x14ac:dyDescent="0.3"/>
    <row r="19" spans="1:8" ht="12.75" customHeight="1" x14ac:dyDescent="0.3">
      <c r="A19" s="59" t="s">
        <v>17</v>
      </c>
      <c r="B19" s="59"/>
      <c r="C19" s="59"/>
      <c r="D19" s="59"/>
      <c r="E19" s="59"/>
      <c r="F19" s="59"/>
      <c r="G19" s="59"/>
      <c r="H19" s="59"/>
    </row>
    <row r="20" spans="1:8" ht="8.25" customHeight="1" x14ac:dyDescent="0.3"/>
    <row r="21" spans="1:8" ht="36" customHeight="1" x14ac:dyDescent="0.3">
      <c r="A21" s="1" t="s">
        <v>4</v>
      </c>
      <c r="B21" s="2" t="s">
        <v>5</v>
      </c>
      <c r="C21" s="2" t="s">
        <v>6</v>
      </c>
      <c r="D21" s="2" t="s">
        <v>7</v>
      </c>
      <c r="E21" s="2" t="s">
        <v>18</v>
      </c>
      <c r="F21" s="54" t="s">
        <v>9</v>
      </c>
      <c r="G21" s="54"/>
    </row>
    <row r="22" spans="1:8" ht="14.25" customHeight="1" x14ac:dyDescent="0.3">
      <c r="A22" s="4">
        <v>1</v>
      </c>
      <c r="B22" s="4">
        <v>2</v>
      </c>
      <c r="C22" s="4">
        <v>3</v>
      </c>
      <c r="D22" s="4">
        <v>4</v>
      </c>
      <c r="E22" s="4">
        <v>5</v>
      </c>
      <c r="F22" s="55">
        <v>6</v>
      </c>
      <c r="G22" s="55"/>
    </row>
    <row r="23" spans="1:8" ht="24" customHeight="1" x14ac:dyDescent="0.3">
      <c r="A23" s="8" t="s">
        <v>19</v>
      </c>
      <c r="B23" s="9">
        <v>0</v>
      </c>
      <c r="C23" s="9">
        <v>0</v>
      </c>
      <c r="D23" s="9">
        <v>0</v>
      </c>
      <c r="E23" s="9">
        <v>0</v>
      </c>
      <c r="F23" s="58">
        <v>0</v>
      </c>
      <c r="G23" s="58"/>
    </row>
    <row r="24" spans="1:8" ht="24" customHeight="1" x14ac:dyDescent="0.3">
      <c r="A24" s="8" t="s">
        <v>20</v>
      </c>
      <c r="B24" s="9">
        <v>0</v>
      </c>
      <c r="C24" s="9">
        <v>0</v>
      </c>
      <c r="D24" s="9">
        <v>0</v>
      </c>
      <c r="E24" s="9">
        <v>0</v>
      </c>
      <c r="F24" s="58">
        <v>0</v>
      </c>
      <c r="G24" s="58"/>
    </row>
    <row r="25" spans="1:8" ht="24.75" customHeight="1" x14ac:dyDescent="0.3">
      <c r="A25" s="6" t="s">
        <v>21</v>
      </c>
      <c r="B25" s="7">
        <v>0</v>
      </c>
      <c r="C25" s="7">
        <v>0</v>
      </c>
      <c r="D25" s="7">
        <v>0</v>
      </c>
      <c r="E25" s="7">
        <v>0</v>
      </c>
      <c r="F25" s="57">
        <v>0</v>
      </c>
      <c r="G25" s="57"/>
    </row>
    <row r="26" spans="1:8" ht="17.25" customHeight="1" x14ac:dyDescent="0.3"/>
    <row r="27" spans="1:8" ht="12.75" customHeight="1" x14ac:dyDescent="0.3">
      <c r="A27" s="59" t="s">
        <v>22</v>
      </c>
      <c r="B27" s="59"/>
      <c r="C27" s="59"/>
      <c r="D27" s="59"/>
      <c r="E27" s="59"/>
      <c r="F27" s="59"/>
      <c r="G27" s="59"/>
      <c r="H27" s="59"/>
    </row>
    <row r="28" spans="1:8" ht="6.75" customHeight="1" x14ac:dyDescent="0.3"/>
    <row r="29" spans="1:8" ht="36.75" customHeight="1" x14ac:dyDescent="0.3">
      <c r="A29" s="1" t="s">
        <v>4</v>
      </c>
      <c r="B29" s="2" t="s">
        <v>5</v>
      </c>
      <c r="C29" s="2" t="s">
        <v>6</v>
      </c>
      <c r="D29" s="2" t="s">
        <v>7</v>
      </c>
      <c r="E29" s="1" t="s">
        <v>8</v>
      </c>
      <c r="F29" s="54" t="s">
        <v>9</v>
      </c>
      <c r="G29" s="54"/>
    </row>
    <row r="30" spans="1:8" ht="14.25" customHeight="1" x14ac:dyDescent="0.3">
      <c r="A30" s="4">
        <v>1</v>
      </c>
      <c r="B30" s="4">
        <v>2</v>
      </c>
      <c r="C30" s="4">
        <v>3</v>
      </c>
      <c r="D30" s="4">
        <v>4</v>
      </c>
      <c r="E30" s="4">
        <v>5</v>
      </c>
      <c r="F30" s="55">
        <v>6</v>
      </c>
      <c r="G30" s="55"/>
    </row>
    <row r="31" spans="1:8" ht="24" customHeight="1" x14ac:dyDescent="0.3">
      <c r="A31" s="11" t="s">
        <v>23</v>
      </c>
      <c r="B31" s="12">
        <v>31275</v>
      </c>
      <c r="C31" s="12">
        <v>17988.63</v>
      </c>
      <c r="D31" s="12">
        <v>17988.63</v>
      </c>
      <c r="E31" s="12">
        <f>PRODUCT(D31/B31*100)</f>
        <v>57.517601918465232</v>
      </c>
      <c r="F31" s="56">
        <f>PRODUCT(D31/C31*100)</f>
        <v>100</v>
      </c>
      <c r="G31" s="56"/>
    </row>
    <row r="32" spans="1:8" ht="24" customHeight="1" x14ac:dyDescent="0.3">
      <c r="A32" s="6" t="s">
        <v>24</v>
      </c>
      <c r="B32" s="7">
        <v>13286.37</v>
      </c>
      <c r="C32" s="7">
        <v>5500</v>
      </c>
      <c r="D32" s="7">
        <v>3545.06</v>
      </c>
      <c r="E32" s="12">
        <f>PRODUCT(D32/B32*100)</f>
        <v>26.681930429455146</v>
      </c>
      <c r="F32" s="56">
        <f>PRODUCT(D32/C32*100)</f>
        <v>64.455636363636359</v>
      </c>
      <c r="G32" s="56"/>
    </row>
    <row r="33" spans="1:7" ht="50.25" customHeight="1" x14ac:dyDescent="0.3"/>
    <row r="34" spans="1:7" ht="25.5" customHeight="1" x14ac:dyDescent="0.3">
      <c r="A34" s="13" t="s">
        <v>25</v>
      </c>
      <c r="B34" s="14">
        <v>17988.63</v>
      </c>
      <c r="C34" s="14">
        <v>12488.63</v>
      </c>
      <c r="D34" s="14">
        <v>14443.57</v>
      </c>
      <c r="E34" s="14">
        <f>PRODUCT(D34/B34*100)</f>
        <v>80.292773824354597</v>
      </c>
      <c r="F34" s="75">
        <f>PRODUCT(D34/C34*100)</f>
        <v>115.65375865887613</v>
      </c>
      <c r="G34" s="75"/>
    </row>
    <row r="35" spans="1:7" ht="21" customHeight="1" x14ac:dyDescent="0.3"/>
    <row r="36" spans="1:7" ht="53.25" customHeight="1" x14ac:dyDescent="0.3">
      <c r="A36" s="53" t="s">
        <v>26</v>
      </c>
      <c r="B36" s="53"/>
      <c r="C36" s="53"/>
      <c r="D36" s="53"/>
      <c r="E36" s="53"/>
      <c r="F36" s="53"/>
    </row>
  </sheetData>
  <mergeCells count="26">
    <mergeCell ref="A1:H1"/>
    <mergeCell ref="A3:H3"/>
    <mergeCell ref="A5:H5"/>
    <mergeCell ref="A7:H7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A19:H19"/>
    <mergeCell ref="F21:G21"/>
    <mergeCell ref="F22:G22"/>
    <mergeCell ref="F23:G23"/>
    <mergeCell ref="F24:G24"/>
    <mergeCell ref="F25:G25"/>
    <mergeCell ref="A27:H27"/>
    <mergeCell ref="A36:F36"/>
    <mergeCell ref="F29:G29"/>
    <mergeCell ref="F30:G30"/>
    <mergeCell ref="F31:G31"/>
    <mergeCell ref="F32:G32"/>
    <mergeCell ref="F34:G34"/>
  </mergeCells>
  <pageMargins left="0.70866137742996216" right="0.59055119752883911" top="0.59055119752883911" bottom="0.59055119752883911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0"/>
  <sheetViews>
    <sheetView showGridLines="0" topLeftCell="A25" workbookViewId="0">
      <selection activeCell="E26" sqref="E26"/>
    </sheetView>
  </sheetViews>
  <sheetFormatPr defaultRowHeight="14.4" x14ac:dyDescent="0.3"/>
  <cols>
    <col min="1" max="1" width="5.44140625" customWidth="1"/>
    <col min="2" max="2" width="31.6640625" customWidth="1"/>
    <col min="3" max="3" width="16.44140625" customWidth="1"/>
    <col min="4" max="5" width="16.5546875" customWidth="1"/>
    <col min="6" max="6" width="7.5546875" customWidth="1"/>
    <col min="7" max="7" width="6.44140625" customWidth="1"/>
  </cols>
  <sheetData>
    <row r="1" spans="1:7" ht="6.75" customHeight="1" x14ac:dyDescent="0.3"/>
    <row r="2" spans="1:7" ht="21.75" customHeight="1" x14ac:dyDescent="0.3">
      <c r="A2" s="61" t="s">
        <v>144</v>
      </c>
      <c r="B2" s="61"/>
      <c r="C2" s="61"/>
      <c r="D2" s="61"/>
      <c r="E2" s="61"/>
      <c r="F2" s="61"/>
      <c r="G2" s="61"/>
    </row>
    <row r="3" spans="1:7" ht="12.75" customHeight="1" x14ac:dyDescent="0.3"/>
    <row r="4" spans="1:7" ht="13.5" customHeight="1" x14ac:dyDescent="0.3">
      <c r="A4" s="63" t="s">
        <v>143</v>
      </c>
      <c r="B4" s="63"/>
      <c r="C4" s="63"/>
      <c r="D4" s="63"/>
      <c r="E4" s="63"/>
      <c r="F4" s="63"/>
      <c r="G4" s="63"/>
    </row>
    <row r="5" spans="1:7" ht="21" customHeight="1" x14ac:dyDescent="0.3"/>
    <row r="6" spans="1:7" ht="32.25" customHeight="1" x14ac:dyDescent="0.3">
      <c r="A6" s="64" t="s">
        <v>4</v>
      </c>
      <c r="B6" s="64"/>
      <c r="C6" s="25" t="s">
        <v>114</v>
      </c>
      <c r="D6" s="25" t="s">
        <v>6</v>
      </c>
      <c r="E6" s="25" t="s">
        <v>113</v>
      </c>
      <c r="F6" s="24" t="s">
        <v>8</v>
      </c>
      <c r="G6" s="24" t="s">
        <v>9</v>
      </c>
    </row>
    <row r="7" spans="1:7" ht="9.75" customHeight="1" x14ac:dyDescent="0.3">
      <c r="A7" s="62">
        <v>1</v>
      </c>
      <c r="B7" s="62"/>
      <c r="C7" s="23">
        <v>2</v>
      </c>
      <c r="D7" s="23">
        <v>3</v>
      </c>
      <c r="E7" s="23">
        <v>4</v>
      </c>
      <c r="F7" s="23">
        <v>5</v>
      </c>
      <c r="G7" s="23">
        <v>6</v>
      </c>
    </row>
    <row r="8" spans="1:7" ht="25.5" customHeight="1" x14ac:dyDescent="0.3">
      <c r="A8" s="13"/>
      <c r="B8" s="21" t="s">
        <v>142</v>
      </c>
      <c r="C8" s="20">
        <f>SUM(C10+C13+C14+C17+C20)</f>
        <v>456778.02999999997</v>
      </c>
      <c r="D8" s="20">
        <v>539237</v>
      </c>
      <c r="E8" s="20">
        <v>538905.29</v>
      </c>
      <c r="F8" s="20">
        <f>PRODUCT(E8/C8*100)</f>
        <v>117.97968698275616</v>
      </c>
      <c r="G8" s="15">
        <v>99.94</v>
      </c>
    </row>
    <row r="9" spans="1:7" ht="25.5" customHeight="1" x14ac:dyDescent="0.3">
      <c r="A9" s="22" t="s">
        <v>141</v>
      </c>
      <c r="B9" s="21" t="s">
        <v>140</v>
      </c>
      <c r="C9" s="20">
        <f>SUM(C10+C13+C14+C17+C20)</f>
        <v>456778.02999999997</v>
      </c>
      <c r="D9" s="20">
        <v>539237</v>
      </c>
      <c r="E9" s="20">
        <v>538905.29</v>
      </c>
      <c r="F9" s="15"/>
      <c r="G9" s="15">
        <v>99.94</v>
      </c>
    </row>
    <row r="10" spans="1:7" ht="25.5" customHeight="1" x14ac:dyDescent="0.3">
      <c r="A10" s="22" t="s">
        <v>139</v>
      </c>
      <c r="B10" s="21" t="s">
        <v>138</v>
      </c>
      <c r="C10" s="20">
        <v>416002.37</v>
      </c>
      <c r="D10" s="20">
        <v>490786</v>
      </c>
      <c r="E10" s="20">
        <v>490783.61</v>
      </c>
      <c r="F10" s="15">
        <v>117.98</v>
      </c>
      <c r="G10" s="15">
        <v>100</v>
      </c>
    </row>
    <row r="11" spans="1:7" ht="25.5" customHeight="1" x14ac:dyDescent="0.3">
      <c r="A11" s="19" t="s">
        <v>137</v>
      </c>
      <c r="B11" s="18" t="s">
        <v>136</v>
      </c>
      <c r="C11" s="17">
        <v>416002.37</v>
      </c>
      <c r="D11" s="16"/>
      <c r="E11" s="17">
        <v>490783.61</v>
      </c>
      <c r="F11" s="16">
        <v>117.98</v>
      </c>
      <c r="G11" s="16"/>
    </row>
    <row r="12" spans="1:7" ht="25.5" customHeight="1" x14ac:dyDescent="0.3">
      <c r="A12" s="19" t="s">
        <v>135</v>
      </c>
      <c r="B12" s="18" t="s">
        <v>134</v>
      </c>
      <c r="C12" s="17">
        <v>416002.37</v>
      </c>
      <c r="D12" s="16"/>
      <c r="E12" s="17">
        <v>490783.61</v>
      </c>
      <c r="F12" s="16">
        <v>117.98</v>
      </c>
      <c r="G12" s="16"/>
    </row>
    <row r="13" spans="1:7" ht="25.5" customHeight="1" x14ac:dyDescent="0.3">
      <c r="A13" s="22" t="s">
        <v>133</v>
      </c>
      <c r="B13" s="21" t="s">
        <v>132</v>
      </c>
      <c r="C13" s="20">
        <v>0</v>
      </c>
      <c r="D13" s="20">
        <v>0</v>
      </c>
      <c r="E13" s="20">
        <v>0</v>
      </c>
      <c r="F13" s="15"/>
      <c r="G13" s="15"/>
    </row>
    <row r="14" spans="1:7" ht="33" customHeight="1" x14ac:dyDescent="0.3">
      <c r="A14" s="22" t="s">
        <v>131</v>
      </c>
      <c r="B14" s="21" t="s">
        <v>130</v>
      </c>
      <c r="C14" s="20">
        <v>23012.85</v>
      </c>
      <c r="D14" s="20">
        <v>33101</v>
      </c>
      <c r="E14" s="20">
        <v>32779.49</v>
      </c>
      <c r="F14" s="15">
        <v>142.44</v>
      </c>
      <c r="G14" s="15">
        <v>99.03</v>
      </c>
    </row>
    <row r="15" spans="1:7" ht="25.5" customHeight="1" x14ac:dyDescent="0.3">
      <c r="A15" s="19" t="s">
        <v>129</v>
      </c>
      <c r="B15" s="18" t="s">
        <v>128</v>
      </c>
      <c r="C15" s="17">
        <v>23012.85</v>
      </c>
      <c r="D15" s="16"/>
      <c r="E15" s="17">
        <v>32779.49</v>
      </c>
      <c r="F15" s="16">
        <v>142.44</v>
      </c>
      <c r="G15" s="16"/>
    </row>
    <row r="16" spans="1:7" ht="25.5" customHeight="1" x14ac:dyDescent="0.3">
      <c r="A16" s="19" t="s">
        <v>127</v>
      </c>
      <c r="B16" s="18" t="s">
        <v>126</v>
      </c>
      <c r="C16" s="17">
        <v>23012.85</v>
      </c>
      <c r="D16" s="16"/>
      <c r="E16" s="17">
        <v>32779.49</v>
      </c>
      <c r="F16" s="16">
        <v>142.44</v>
      </c>
      <c r="G16" s="16"/>
    </row>
    <row r="17" spans="1:7" ht="33" customHeight="1" x14ac:dyDescent="0.3">
      <c r="A17" s="22" t="s">
        <v>125</v>
      </c>
      <c r="B17" s="21" t="s">
        <v>124</v>
      </c>
      <c r="C17" s="20">
        <v>550</v>
      </c>
      <c r="D17" s="20">
        <v>2090</v>
      </c>
      <c r="E17" s="20">
        <v>2090</v>
      </c>
      <c r="F17" s="15">
        <v>380</v>
      </c>
      <c r="G17" s="15">
        <v>100</v>
      </c>
    </row>
    <row r="18" spans="1:7" ht="32.25" customHeight="1" x14ac:dyDescent="0.3">
      <c r="A18" s="19" t="s">
        <v>123</v>
      </c>
      <c r="B18" s="18" t="s">
        <v>122</v>
      </c>
      <c r="C18" s="17">
        <v>550</v>
      </c>
      <c r="D18" s="16"/>
      <c r="E18" s="17">
        <v>2090</v>
      </c>
      <c r="F18" s="16">
        <v>380</v>
      </c>
      <c r="G18" s="16"/>
    </row>
    <row r="19" spans="1:7" ht="25.5" customHeight="1" x14ac:dyDescent="0.3">
      <c r="A19" s="19" t="s">
        <v>121</v>
      </c>
      <c r="B19" s="18" t="s">
        <v>37</v>
      </c>
      <c r="C19" s="17">
        <v>550</v>
      </c>
      <c r="D19" s="16"/>
      <c r="E19" s="17">
        <v>2090</v>
      </c>
      <c r="F19" s="16">
        <v>380</v>
      </c>
      <c r="G19" s="16"/>
    </row>
    <row r="20" spans="1:7" ht="25.5" customHeight="1" x14ac:dyDescent="0.3">
      <c r="A20" s="22" t="s">
        <v>120</v>
      </c>
      <c r="B20" s="21" t="s">
        <v>119</v>
      </c>
      <c r="C20" s="20">
        <f>SUM(C21)</f>
        <v>17212.810000000001</v>
      </c>
      <c r="D20" s="20">
        <v>13260</v>
      </c>
      <c r="E20" s="20">
        <v>13252.19</v>
      </c>
      <c r="F20" s="20">
        <f>PRODUCT(E20/C20*100)</f>
        <v>76.990276427846467</v>
      </c>
      <c r="G20" s="15">
        <v>99.94</v>
      </c>
    </row>
    <row r="21" spans="1:7" ht="33" customHeight="1" x14ac:dyDescent="0.3">
      <c r="A21" s="19" t="s">
        <v>118</v>
      </c>
      <c r="B21" s="18" t="s">
        <v>117</v>
      </c>
      <c r="C21" s="17">
        <f>SUM(C22:C23)</f>
        <v>17212.810000000001</v>
      </c>
      <c r="D21" s="16"/>
      <c r="E21" s="17">
        <v>13252.19</v>
      </c>
      <c r="F21" s="52">
        <f t="shared" ref="F21:F23" si="0">PRODUCT(E21/C21*100)</f>
        <v>76.990276427846467</v>
      </c>
      <c r="G21" s="16"/>
    </row>
    <row r="22" spans="1:7" ht="25.5" customHeight="1" x14ac:dyDescent="0.3">
      <c r="A22" s="19" t="s">
        <v>116</v>
      </c>
      <c r="B22" s="18" t="s">
        <v>115</v>
      </c>
      <c r="C22" s="17">
        <v>15885.66</v>
      </c>
      <c r="D22" s="16"/>
      <c r="E22" s="17">
        <v>13252.19</v>
      </c>
      <c r="F22" s="52">
        <f t="shared" si="0"/>
        <v>83.422344428874851</v>
      </c>
      <c r="G22" s="16"/>
    </row>
    <row r="23" spans="1:7" ht="25.5" customHeight="1" x14ac:dyDescent="0.3">
      <c r="A23" s="19" t="s">
        <v>219</v>
      </c>
      <c r="B23" s="18" t="s">
        <v>220</v>
      </c>
      <c r="C23" s="17">
        <v>1327.15</v>
      </c>
      <c r="D23" s="16"/>
      <c r="E23" s="17"/>
      <c r="F23" s="52">
        <f t="shared" si="0"/>
        <v>0</v>
      </c>
      <c r="G23" s="16"/>
    </row>
    <row r="24" spans="1:7" ht="32.25" customHeight="1" x14ac:dyDescent="0.3">
      <c r="A24" s="64" t="s">
        <v>4</v>
      </c>
      <c r="B24" s="64"/>
      <c r="C24" s="25" t="s">
        <v>114</v>
      </c>
      <c r="D24" s="25" t="s">
        <v>6</v>
      </c>
      <c r="E24" s="25" t="s">
        <v>113</v>
      </c>
      <c r="F24" s="24" t="s">
        <v>8</v>
      </c>
      <c r="G24" s="24" t="s">
        <v>9</v>
      </c>
    </row>
    <row r="25" spans="1:7" ht="9.75" customHeight="1" x14ac:dyDescent="0.3">
      <c r="A25" s="62">
        <v>1</v>
      </c>
      <c r="B25" s="62"/>
      <c r="C25" s="23">
        <v>2</v>
      </c>
      <c r="D25" s="23">
        <v>3</v>
      </c>
      <c r="E25" s="23">
        <v>4</v>
      </c>
      <c r="F25" s="23">
        <v>5</v>
      </c>
      <c r="G25" s="23">
        <v>6</v>
      </c>
    </row>
    <row r="26" spans="1:7" ht="25.5" customHeight="1" x14ac:dyDescent="0.3">
      <c r="A26" s="13"/>
      <c r="B26" s="21" t="s">
        <v>112</v>
      </c>
      <c r="C26" s="20">
        <v>470064.4</v>
      </c>
      <c r="D26" s="20">
        <v>544737</v>
      </c>
      <c r="E26" s="20">
        <v>542450.35</v>
      </c>
      <c r="F26" s="15">
        <v>115.4</v>
      </c>
      <c r="G26" s="15">
        <v>99.58</v>
      </c>
    </row>
    <row r="27" spans="1:7" ht="25.5" customHeight="1" x14ac:dyDescent="0.3">
      <c r="A27" s="22" t="s">
        <v>111</v>
      </c>
      <c r="B27" s="21" t="s">
        <v>110</v>
      </c>
      <c r="C27" s="20">
        <v>469021.9</v>
      </c>
      <c r="D27" s="20">
        <v>544737</v>
      </c>
      <c r="E27" s="20">
        <v>542450.35</v>
      </c>
      <c r="F27" s="15">
        <v>115.66</v>
      </c>
      <c r="G27" s="15">
        <v>99.58</v>
      </c>
    </row>
    <row r="28" spans="1:7" ht="25.5" customHeight="1" x14ac:dyDescent="0.3">
      <c r="A28" s="22" t="s">
        <v>109</v>
      </c>
      <c r="B28" s="21" t="s">
        <v>108</v>
      </c>
      <c r="C28" s="20">
        <v>365088.02</v>
      </c>
      <c r="D28" s="20">
        <v>430951</v>
      </c>
      <c r="E28" s="20">
        <v>430949.43</v>
      </c>
      <c r="F28" s="15">
        <v>118.04</v>
      </c>
      <c r="G28" s="15">
        <v>100</v>
      </c>
    </row>
    <row r="29" spans="1:7" ht="25.5" customHeight="1" x14ac:dyDescent="0.3">
      <c r="A29" s="19" t="s">
        <v>107</v>
      </c>
      <c r="B29" s="18" t="s">
        <v>106</v>
      </c>
      <c r="C29" s="17">
        <v>301420.32</v>
      </c>
      <c r="D29" s="16"/>
      <c r="E29" s="17">
        <v>359025.72</v>
      </c>
      <c r="F29" s="16">
        <v>119.11</v>
      </c>
      <c r="G29" s="16"/>
    </row>
    <row r="30" spans="1:7" ht="25.5" customHeight="1" x14ac:dyDescent="0.3">
      <c r="A30" s="19" t="s">
        <v>105</v>
      </c>
      <c r="B30" s="18" t="s">
        <v>104</v>
      </c>
      <c r="C30" s="17">
        <v>291801.43</v>
      </c>
      <c r="D30" s="16"/>
      <c r="E30" s="17">
        <v>347389.12</v>
      </c>
      <c r="F30" s="16">
        <v>119.05</v>
      </c>
      <c r="G30" s="16"/>
    </row>
    <row r="31" spans="1:7" ht="25.5" customHeight="1" x14ac:dyDescent="0.3">
      <c r="A31" s="19" t="s">
        <v>103</v>
      </c>
      <c r="B31" s="18" t="s">
        <v>102</v>
      </c>
      <c r="C31" s="17">
        <v>9618.89</v>
      </c>
      <c r="D31" s="16"/>
      <c r="E31" s="17">
        <v>11636.6</v>
      </c>
      <c r="F31" s="16">
        <v>120.98</v>
      </c>
      <c r="G31" s="16"/>
    </row>
    <row r="32" spans="1:7" ht="25.5" customHeight="1" x14ac:dyDescent="0.3">
      <c r="A32" s="19" t="s">
        <v>101</v>
      </c>
      <c r="B32" s="18" t="s">
        <v>99</v>
      </c>
      <c r="C32" s="17">
        <v>13933.35</v>
      </c>
      <c r="D32" s="16"/>
      <c r="E32" s="17">
        <v>12684.41</v>
      </c>
      <c r="F32" s="16">
        <v>91.04</v>
      </c>
      <c r="G32" s="16"/>
    </row>
    <row r="33" spans="1:7" ht="25.5" customHeight="1" x14ac:dyDescent="0.3">
      <c r="A33" s="19" t="s">
        <v>100</v>
      </c>
      <c r="B33" s="18" t="s">
        <v>99</v>
      </c>
      <c r="C33" s="17">
        <v>13933.35</v>
      </c>
      <c r="D33" s="16"/>
      <c r="E33" s="17">
        <v>12684.41</v>
      </c>
      <c r="F33" s="16">
        <v>91.04</v>
      </c>
      <c r="G33" s="16"/>
    </row>
    <row r="34" spans="1:7" ht="25.5" customHeight="1" x14ac:dyDescent="0.3">
      <c r="A34" s="19" t="s">
        <v>98</v>
      </c>
      <c r="B34" s="18" t="s">
        <v>97</v>
      </c>
      <c r="C34" s="17">
        <v>49734.35</v>
      </c>
      <c r="D34" s="16"/>
      <c r="E34" s="17">
        <v>59239.3</v>
      </c>
      <c r="F34" s="16">
        <v>119.11</v>
      </c>
      <c r="G34" s="16"/>
    </row>
    <row r="35" spans="1:7" ht="25.5" customHeight="1" x14ac:dyDescent="0.3">
      <c r="A35" s="19" t="s">
        <v>96</v>
      </c>
      <c r="B35" s="18" t="s">
        <v>95</v>
      </c>
      <c r="C35" s="17">
        <v>49734.35</v>
      </c>
      <c r="D35" s="16"/>
      <c r="E35" s="17">
        <v>59239.3</v>
      </c>
      <c r="F35" s="16">
        <v>119.11</v>
      </c>
      <c r="G35" s="16"/>
    </row>
    <row r="36" spans="1:7" ht="25.5" customHeight="1" x14ac:dyDescent="0.3">
      <c r="A36" s="22" t="s">
        <v>94</v>
      </c>
      <c r="B36" s="21" t="s">
        <v>93</v>
      </c>
      <c r="C36" s="20">
        <v>103619.87</v>
      </c>
      <c r="D36" s="20">
        <v>113468</v>
      </c>
      <c r="E36" s="20">
        <v>111183.86</v>
      </c>
      <c r="F36" s="15">
        <v>107.3</v>
      </c>
      <c r="G36" s="15">
        <v>97.99</v>
      </c>
    </row>
    <row r="37" spans="1:7" ht="25.5" customHeight="1" x14ac:dyDescent="0.3">
      <c r="A37" s="19" t="s">
        <v>92</v>
      </c>
      <c r="B37" s="18" t="s">
        <v>91</v>
      </c>
      <c r="C37" s="17">
        <v>41387.620000000003</v>
      </c>
      <c r="D37" s="16"/>
      <c r="E37" s="17">
        <v>33507.33</v>
      </c>
      <c r="F37" s="16">
        <v>80.959999999999994</v>
      </c>
      <c r="G37" s="16"/>
    </row>
    <row r="38" spans="1:7" ht="25.5" customHeight="1" x14ac:dyDescent="0.3">
      <c r="A38" s="19" t="s">
        <v>90</v>
      </c>
      <c r="B38" s="18" t="s">
        <v>89</v>
      </c>
      <c r="C38" s="17">
        <v>2276.58</v>
      </c>
      <c r="D38" s="16"/>
      <c r="E38" s="17">
        <v>3030.22</v>
      </c>
      <c r="F38" s="16">
        <v>133.1</v>
      </c>
      <c r="G38" s="16"/>
    </row>
    <row r="39" spans="1:7" ht="25.5" customHeight="1" x14ac:dyDescent="0.3">
      <c r="A39" s="19" t="s">
        <v>88</v>
      </c>
      <c r="B39" s="18" t="s">
        <v>87</v>
      </c>
      <c r="C39" s="17">
        <v>39111.040000000001</v>
      </c>
      <c r="D39" s="16"/>
      <c r="E39" s="17">
        <v>30477.11</v>
      </c>
      <c r="F39" s="16">
        <v>77.92</v>
      </c>
      <c r="G39" s="16"/>
    </row>
    <row r="40" spans="1:7" ht="25.5" customHeight="1" x14ac:dyDescent="0.3">
      <c r="A40" s="19" t="s">
        <v>86</v>
      </c>
      <c r="B40" s="18" t="s">
        <v>85</v>
      </c>
      <c r="C40" s="17">
        <v>17502.02</v>
      </c>
      <c r="D40" s="16"/>
      <c r="E40" s="17">
        <v>15793.32</v>
      </c>
      <c r="F40" s="16">
        <v>90.24</v>
      </c>
      <c r="G40" s="16"/>
    </row>
    <row r="41" spans="1:7" ht="25.5" customHeight="1" x14ac:dyDescent="0.3">
      <c r="A41" s="19" t="s">
        <v>84</v>
      </c>
      <c r="B41" s="18" t="s">
        <v>83</v>
      </c>
      <c r="C41" s="17">
        <v>4843.6499999999996</v>
      </c>
      <c r="D41" s="16"/>
      <c r="E41" s="17">
        <v>4946.47</v>
      </c>
      <c r="F41" s="16">
        <v>102.12</v>
      </c>
      <c r="G41" s="16"/>
    </row>
    <row r="42" spans="1:7" ht="25.5" customHeight="1" x14ac:dyDescent="0.3">
      <c r="A42" s="19" t="s">
        <v>82</v>
      </c>
      <c r="B42" s="18" t="s">
        <v>81</v>
      </c>
      <c r="C42" s="17">
        <v>679.75</v>
      </c>
      <c r="D42" s="16"/>
      <c r="E42" s="17">
        <v>900.37</v>
      </c>
      <c r="F42" s="16">
        <v>132.46</v>
      </c>
      <c r="G42" s="16"/>
    </row>
    <row r="43" spans="1:7" ht="25.5" customHeight="1" x14ac:dyDescent="0.3">
      <c r="A43" s="19" t="s">
        <v>80</v>
      </c>
      <c r="B43" s="18" t="s">
        <v>79</v>
      </c>
      <c r="C43" s="17">
        <v>11123.59</v>
      </c>
      <c r="D43" s="16"/>
      <c r="E43" s="17">
        <v>9704.32</v>
      </c>
      <c r="F43" s="16">
        <v>87.24</v>
      </c>
      <c r="G43" s="16"/>
    </row>
    <row r="44" spans="1:7" ht="25.5" customHeight="1" x14ac:dyDescent="0.3">
      <c r="A44" s="19" t="s">
        <v>78</v>
      </c>
      <c r="B44" s="18" t="s">
        <v>77</v>
      </c>
      <c r="C44" s="17">
        <v>660.65</v>
      </c>
      <c r="D44" s="16"/>
      <c r="E44" s="17">
        <v>129.78</v>
      </c>
      <c r="F44" s="16">
        <v>19.64</v>
      </c>
      <c r="G44" s="16"/>
    </row>
    <row r="45" spans="1:7" ht="25.5" customHeight="1" x14ac:dyDescent="0.3">
      <c r="A45" s="19" t="s">
        <v>76</v>
      </c>
      <c r="B45" s="18" t="s">
        <v>75</v>
      </c>
      <c r="C45" s="17">
        <v>194.38</v>
      </c>
      <c r="D45" s="16"/>
      <c r="E45" s="17">
        <v>112.38</v>
      </c>
      <c r="F45" s="16">
        <v>57.81</v>
      </c>
      <c r="G45" s="16"/>
    </row>
    <row r="46" spans="1:7" ht="25.5" customHeight="1" x14ac:dyDescent="0.3">
      <c r="A46" s="19" t="s">
        <v>74</v>
      </c>
      <c r="B46" s="18" t="s">
        <v>73</v>
      </c>
      <c r="C46" s="17">
        <v>36407.730000000003</v>
      </c>
      <c r="D46" s="16"/>
      <c r="E46" s="17">
        <v>53327.65</v>
      </c>
      <c r="F46" s="16">
        <v>146.47</v>
      </c>
      <c r="G46" s="16"/>
    </row>
    <row r="47" spans="1:7" ht="25.5" customHeight="1" x14ac:dyDescent="0.3">
      <c r="A47" s="19" t="s">
        <v>72</v>
      </c>
      <c r="B47" s="18" t="s">
        <v>71</v>
      </c>
      <c r="C47" s="17">
        <v>1235.04</v>
      </c>
      <c r="D47" s="16"/>
      <c r="E47" s="17">
        <v>1378.83</v>
      </c>
      <c r="F47" s="16">
        <v>111.64</v>
      </c>
      <c r="G47" s="16"/>
    </row>
    <row r="48" spans="1:7" ht="25.5" customHeight="1" x14ac:dyDescent="0.3">
      <c r="A48" s="19" t="s">
        <v>70</v>
      </c>
      <c r="B48" s="18" t="s">
        <v>69</v>
      </c>
      <c r="C48" s="17">
        <v>8268.1299999999992</v>
      </c>
      <c r="D48" s="16"/>
      <c r="E48" s="17">
        <v>5476.66</v>
      </c>
      <c r="F48" s="16">
        <v>66.239999999999995</v>
      </c>
      <c r="G48" s="16"/>
    </row>
    <row r="49" spans="1:7" ht="25.5" customHeight="1" x14ac:dyDescent="0.3">
      <c r="A49" s="19" t="s">
        <v>68</v>
      </c>
      <c r="B49" s="18" t="s">
        <v>67</v>
      </c>
      <c r="C49" s="17">
        <v>70</v>
      </c>
      <c r="D49" s="16"/>
      <c r="E49" s="17">
        <v>102</v>
      </c>
      <c r="F49" s="16">
        <v>145.71</v>
      </c>
      <c r="G49" s="16"/>
    </row>
    <row r="50" spans="1:7" ht="25.5" customHeight="1" x14ac:dyDescent="0.3">
      <c r="A50" s="19" t="s">
        <v>66</v>
      </c>
      <c r="B50" s="18" t="s">
        <v>65</v>
      </c>
      <c r="C50" s="17">
        <v>1939.4</v>
      </c>
      <c r="D50" s="16"/>
      <c r="E50" s="17">
        <v>2441.91</v>
      </c>
      <c r="F50" s="16">
        <v>125.91</v>
      </c>
      <c r="G50" s="16"/>
    </row>
    <row r="51" spans="1:7" ht="25.5" customHeight="1" x14ac:dyDescent="0.3">
      <c r="A51" s="19" t="s">
        <v>64</v>
      </c>
      <c r="B51" s="18" t="s">
        <v>63</v>
      </c>
      <c r="C51" s="17">
        <v>0</v>
      </c>
      <c r="D51" s="16"/>
      <c r="E51" s="17">
        <v>1592.7</v>
      </c>
      <c r="F51" s="16"/>
      <c r="G51" s="16"/>
    </row>
    <row r="52" spans="1:7" ht="25.5" customHeight="1" x14ac:dyDescent="0.3">
      <c r="A52" s="19" t="s">
        <v>62</v>
      </c>
      <c r="B52" s="18" t="s">
        <v>61</v>
      </c>
      <c r="C52" s="17">
        <v>17977.689999999999</v>
      </c>
      <c r="D52" s="16"/>
      <c r="E52" s="17">
        <v>36332.6</v>
      </c>
      <c r="F52" s="16">
        <v>202.1</v>
      </c>
      <c r="G52" s="16"/>
    </row>
    <row r="53" spans="1:7" ht="25.5" customHeight="1" x14ac:dyDescent="0.3">
      <c r="A53" s="19" t="s">
        <v>60</v>
      </c>
      <c r="B53" s="18" t="s">
        <v>59</v>
      </c>
      <c r="C53" s="17">
        <v>3812.92</v>
      </c>
      <c r="D53" s="16"/>
      <c r="E53" s="17">
        <v>3855.69</v>
      </c>
      <c r="F53" s="16">
        <v>101.12</v>
      </c>
      <c r="G53" s="16"/>
    </row>
    <row r="54" spans="1:7" ht="26.25" customHeight="1" x14ac:dyDescent="0.3">
      <c r="A54" s="19" t="s">
        <v>58</v>
      </c>
      <c r="B54" s="18" t="s">
        <v>57</v>
      </c>
      <c r="C54" s="17">
        <v>3104.55</v>
      </c>
      <c r="D54" s="16"/>
      <c r="E54" s="17">
        <v>2147.2600000000002</v>
      </c>
      <c r="F54" s="16">
        <v>69.16</v>
      </c>
      <c r="G54" s="16"/>
    </row>
    <row r="55" spans="1:7" ht="25.5" customHeight="1" x14ac:dyDescent="0.3">
      <c r="A55" s="19" t="s">
        <v>56</v>
      </c>
      <c r="B55" s="18" t="s">
        <v>54</v>
      </c>
      <c r="C55" s="17">
        <v>803.96</v>
      </c>
      <c r="D55" s="16"/>
      <c r="E55" s="17">
        <v>688.1</v>
      </c>
      <c r="F55" s="16">
        <v>85.59</v>
      </c>
      <c r="G55" s="16"/>
    </row>
    <row r="56" spans="1:7" ht="25.5" customHeight="1" x14ac:dyDescent="0.3">
      <c r="A56" s="19" t="s">
        <v>55</v>
      </c>
      <c r="B56" s="18" t="s">
        <v>54</v>
      </c>
      <c r="C56" s="17">
        <v>803.96</v>
      </c>
      <c r="D56" s="16"/>
      <c r="E56" s="17">
        <v>688.1</v>
      </c>
      <c r="F56" s="16">
        <v>85.59</v>
      </c>
      <c r="G56" s="16"/>
    </row>
    <row r="57" spans="1:7" ht="25.5" customHeight="1" x14ac:dyDescent="0.3">
      <c r="A57" s="19" t="s">
        <v>53</v>
      </c>
      <c r="B57" s="18" t="s">
        <v>47</v>
      </c>
      <c r="C57" s="17">
        <v>7518.54</v>
      </c>
      <c r="D57" s="16"/>
      <c r="E57" s="17">
        <v>7867.46</v>
      </c>
      <c r="F57" s="16">
        <v>104.64</v>
      </c>
      <c r="G57" s="16"/>
    </row>
    <row r="58" spans="1:7" ht="25.5" customHeight="1" x14ac:dyDescent="0.3">
      <c r="A58" s="19" t="s">
        <v>52</v>
      </c>
      <c r="B58" s="18" t="s">
        <v>51</v>
      </c>
      <c r="C58" s="17">
        <v>3331.93</v>
      </c>
      <c r="D58" s="16"/>
      <c r="E58" s="17">
        <v>4074.68</v>
      </c>
      <c r="F58" s="16">
        <v>122.29</v>
      </c>
      <c r="G58" s="16"/>
    </row>
    <row r="59" spans="1:7" ht="25.5" customHeight="1" x14ac:dyDescent="0.3">
      <c r="A59" s="19" t="s">
        <v>50</v>
      </c>
      <c r="B59" s="18" t="s">
        <v>49</v>
      </c>
      <c r="C59" s="17">
        <v>830</v>
      </c>
      <c r="D59" s="16"/>
      <c r="E59" s="17">
        <v>830</v>
      </c>
      <c r="F59" s="16">
        <v>100</v>
      </c>
      <c r="G59" s="16"/>
    </row>
    <row r="60" spans="1:7" ht="25.5" customHeight="1" x14ac:dyDescent="0.3">
      <c r="A60" s="19" t="s">
        <v>48</v>
      </c>
      <c r="B60" s="18" t="s">
        <v>47</v>
      </c>
      <c r="C60" s="17">
        <v>3356.61</v>
      </c>
      <c r="D60" s="16"/>
      <c r="E60" s="17">
        <v>2962.78</v>
      </c>
      <c r="F60" s="16">
        <v>88.27</v>
      </c>
      <c r="G60" s="16"/>
    </row>
    <row r="61" spans="1:7" ht="25.5" customHeight="1" x14ac:dyDescent="0.3">
      <c r="A61" s="22" t="s">
        <v>46</v>
      </c>
      <c r="B61" s="21" t="s">
        <v>45</v>
      </c>
      <c r="C61" s="20">
        <v>56.44</v>
      </c>
      <c r="D61" s="20">
        <v>43</v>
      </c>
      <c r="E61" s="20">
        <v>42.48</v>
      </c>
      <c r="F61" s="15">
        <v>75.27</v>
      </c>
      <c r="G61" s="15">
        <v>98.79</v>
      </c>
    </row>
    <row r="62" spans="1:7" ht="25.5" customHeight="1" x14ac:dyDescent="0.3">
      <c r="A62" s="19" t="s">
        <v>44</v>
      </c>
      <c r="B62" s="18" t="s">
        <v>43</v>
      </c>
      <c r="C62" s="17">
        <v>56.44</v>
      </c>
      <c r="D62" s="16"/>
      <c r="E62" s="17">
        <v>42.48</v>
      </c>
      <c r="F62" s="16">
        <v>75.27</v>
      </c>
      <c r="G62" s="16"/>
    </row>
    <row r="63" spans="1:7" ht="25.5" customHeight="1" x14ac:dyDescent="0.3">
      <c r="A63" s="19" t="s">
        <v>42</v>
      </c>
      <c r="B63" s="18" t="s">
        <v>41</v>
      </c>
      <c r="C63" s="17">
        <v>56.44</v>
      </c>
      <c r="D63" s="16"/>
      <c r="E63" s="17">
        <v>42.48</v>
      </c>
      <c r="F63" s="16">
        <v>75.27</v>
      </c>
      <c r="G63" s="16"/>
    </row>
    <row r="64" spans="1:7" ht="25.5" customHeight="1" x14ac:dyDescent="0.3">
      <c r="A64" s="22" t="s">
        <v>40</v>
      </c>
      <c r="B64" s="21" t="s">
        <v>39</v>
      </c>
      <c r="C64" s="20">
        <v>257.57</v>
      </c>
      <c r="D64" s="20">
        <v>275</v>
      </c>
      <c r="E64" s="20">
        <v>274.58</v>
      </c>
      <c r="F64" s="15">
        <v>106.6</v>
      </c>
      <c r="G64" s="15">
        <v>99.85</v>
      </c>
    </row>
    <row r="65" spans="1:7" ht="25.5" customHeight="1" x14ac:dyDescent="0.3">
      <c r="A65" s="19" t="s">
        <v>38</v>
      </c>
      <c r="B65" s="18" t="s">
        <v>37</v>
      </c>
      <c r="C65" s="17">
        <v>257.57</v>
      </c>
      <c r="D65" s="16"/>
      <c r="E65" s="17">
        <v>274.58</v>
      </c>
      <c r="F65" s="16">
        <v>106.6</v>
      </c>
      <c r="G65" s="16"/>
    </row>
    <row r="66" spans="1:7" ht="25.5" customHeight="1" x14ac:dyDescent="0.3">
      <c r="A66" s="19" t="s">
        <v>36</v>
      </c>
      <c r="B66" s="18" t="s">
        <v>35</v>
      </c>
      <c r="C66" s="17">
        <v>257.57</v>
      </c>
      <c r="D66" s="16"/>
      <c r="E66" s="17">
        <v>274.58</v>
      </c>
      <c r="F66" s="16">
        <v>106.6</v>
      </c>
      <c r="G66" s="16"/>
    </row>
    <row r="67" spans="1:7" ht="25.5" customHeight="1" x14ac:dyDescent="0.3">
      <c r="A67" s="22" t="s">
        <v>34</v>
      </c>
      <c r="B67" s="21" t="s">
        <v>33</v>
      </c>
      <c r="C67" s="20">
        <v>1042.5</v>
      </c>
      <c r="D67" s="20">
        <v>0</v>
      </c>
      <c r="E67" s="20">
        <v>0</v>
      </c>
      <c r="F67" s="15">
        <v>0</v>
      </c>
      <c r="G67" s="15"/>
    </row>
    <row r="68" spans="1:7" ht="25.5" customHeight="1" x14ac:dyDescent="0.3">
      <c r="A68" s="22" t="s">
        <v>32</v>
      </c>
      <c r="B68" s="21" t="s">
        <v>31</v>
      </c>
      <c r="C68" s="20">
        <v>1042.5</v>
      </c>
      <c r="D68" s="20">
        <v>0</v>
      </c>
      <c r="E68" s="20">
        <v>0</v>
      </c>
      <c r="F68" s="15">
        <v>0</v>
      </c>
      <c r="G68" s="15"/>
    </row>
    <row r="69" spans="1:7" ht="25.5" customHeight="1" x14ac:dyDescent="0.3">
      <c r="A69" s="19" t="s">
        <v>30</v>
      </c>
      <c r="B69" s="18" t="s">
        <v>29</v>
      </c>
      <c r="C69" s="17">
        <v>1042.5</v>
      </c>
      <c r="D69" s="16"/>
      <c r="E69" s="17">
        <v>0</v>
      </c>
      <c r="F69" s="16">
        <v>0</v>
      </c>
      <c r="G69" s="16"/>
    </row>
    <row r="70" spans="1:7" ht="25.5" customHeight="1" x14ac:dyDescent="0.3">
      <c r="A70" s="19" t="s">
        <v>28</v>
      </c>
      <c r="B70" s="18" t="s">
        <v>27</v>
      </c>
      <c r="C70" s="17">
        <v>1042.5</v>
      </c>
      <c r="D70" s="16"/>
      <c r="E70" s="17">
        <v>0</v>
      </c>
      <c r="F70" s="16">
        <v>0</v>
      </c>
      <c r="G70" s="16"/>
    </row>
  </sheetData>
  <mergeCells count="6">
    <mergeCell ref="A25:B25"/>
    <mergeCell ref="A2:G2"/>
    <mergeCell ref="A4:G4"/>
    <mergeCell ref="A6:B6"/>
    <mergeCell ref="A7:B7"/>
    <mergeCell ref="A24:B24"/>
  </mergeCells>
  <pageMargins left="0.57480317354202271" right="0.33464565873146057" top="0.75" bottom="0.59055119752883911" header="0.3" footer="0.3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0"/>
  <sheetViews>
    <sheetView showGridLines="0" topLeftCell="A25" workbookViewId="0">
      <selection activeCell="B13" sqref="B12:B13"/>
    </sheetView>
  </sheetViews>
  <sheetFormatPr defaultRowHeight="14.4" x14ac:dyDescent="0.3"/>
  <cols>
    <col min="1" max="1" width="4.5546875" customWidth="1"/>
    <col min="2" max="2" width="24.44140625" customWidth="1"/>
    <col min="3" max="3" width="17.5546875" customWidth="1"/>
    <col min="4" max="5" width="17.6640625" customWidth="1"/>
    <col min="6" max="6" width="7.44140625" customWidth="1"/>
    <col min="7" max="7" width="6.33203125" customWidth="1"/>
  </cols>
  <sheetData>
    <row r="1" spans="1:7" ht="15" customHeight="1" x14ac:dyDescent="0.3">
      <c r="A1" s="65" t="s">
        <v>164</v>
      </c>
      <c r="B1" s="65"/>
      <c r="C1" s="65"/>
      <c r="D1" s="65"/>
      <c r="E1" s="65"/>
      <c r="F1" s="65"/>
      <c r="G1" s="65"/>
    </row>
    <row r="2" spans="1:7" ht="1.5" customHeight="1" x14ac:dyDescent="0.3"/>
    <row r="3" spans="1:7" ht="15" customHeight="1" x14ac:dyDescent="0.3">
      <c r="A3" s="66" t="s">
        <v>163</v>
      </c>
      <c r="B3" s="66"/>
      <c r="C3" s="66"/>
      <c r="D3" s="66"/>
      <c r="E3" s="66"/>
      <c r="F3" s="66"/>
      <c r="G3" s="66"/>
    </row>
    <row r="4" spans="1:7" ht="11.25" customHeight="1" x14ac:dyDescent="0.3"/>
    <row r="5" spans="1:7" ht="27.75" customHeight="1" x14ac:dyDescent="0.3">
      <c r="A5" s="64" t="s">
        <v>4</v>
      </c>
      <c r="B5" s="64"/>
      <c r="C5" s="25" t="s">
        <v>162</v>
      </c>
      <c r="D5" s="25" t="s">
        <v>6</v>
      </c>
      <c r="E5" s="25" t="s">
        <v>161</v>
      </c>
      <c r="F5" s="25" t="s">
        <v>160</v>
      </c>
      <c r="G5" s="25" t="s">
        <v>9</v>
      </c>
    </row>
    <row r="6" spans="1:7" ht="11.25" customHeight="1" x14ac:dyDescent="0.3">
      <c r="A6" s="62">
        <v>1</v>
      </c>
      <c r="B6" s="62"/>
      <c r="C6" s="23">
        <v>2</v>
      </c>
      <c r="D6" s="23">
        <v>3</v>
      </c>
      <c r="E6" s="23">
        <v>4</v>
      </c>
      <c r="F6" s="23">
        <v>5</v>
      </c>
      <c r="G6" s="23">
        <v>6</v>
      </c>
    </row>
    <row r="7" spans="1:7" ht="25.5" customHeight="1" x14ac:dyDescent="0.3">
      <c r="A7" s="13"/>
      <c r="B7" s="21" t="s">
        <v>142</v>
      </c>
      <c r="C7" s="20">
        <f>SUM(C8+C11+C13+C15)</f>
        <v>456778.03</v>
      </c>
      <c r="D7" s="20">
        <v>539237</v>
      </c>
      <c r="E7" s="20">
        <v>538905.29</v>
      </c>
      <c r="F7" s="20">
        <f>PRODUCT(E7/C7*100)</f>
        <v>117.97968698275616</v>
      </c>
      <c r="G7" s="15">
        <v>99.94</v>
      </c>
    </row>
    <row r="8" spans="1:7" ht="25.5" customHeight="1" x14ac:dyDescent="0.3">
      <c r="A8" s="28" t="s">
        <v>159</v>
      </c>
      <c r="B8" s="27" t="s">
        <v>158</v>
      </c>
      <c r="C8" s="26">
        <f>SUM(C9:C10)</f>
        <v>17212.810000000001</v>
      </c>
      <c r="D8" s="26">
        <v>13260</v>
      </c>
      <c r="E8" s="26">
        <v>13252.19</v>
      </c>
      <c r="F8" s="26">
        <f>PRODUCT(E8/C8*100)</f>
        <v>76.990276427846467</v>
      </c>
      <c r="G8" s="26">
        <v>99.94</v>
      </c>
    </row>
    <row r="9" spans="1:7" ht="25.5" customHeight="1" x14ac:dyDescent="0.3">
      <c r="A9" s="19" t="s">
        <v>157</v>
      </c>
      <c r="B9" s="18" t="s">
        <v>156</v>
      </c>
      <c r="C9" s="17">
        <v>2950.95</v>
      </c>
      <c r="D9" s="17">
        <v>0</v>
      </c>
      <c r="E9" s="17">
        <v>0</v>
      </c>
      <c r="F9" s="20">
        <v>0</v>
      </c>
      <c r="G9" s="17">
        <v>0</v>
      </c>
    </row>
    <row r="10" spans="1:7" ht="25.5" customHeight="1" x14ac:dyDescent="0.3">
      <c r="A10" s="19" t="s">
        <v>155</v>
      </c>
      <c r="B10" s="18" t="s">
        <v>154</v>
      </c>
      <c r="C10" s="17">
        <v>14261.86</v>
      </c>
      <c r="D10" s="17">
        <v>13260</v>
      </c>
      <c r="E10" s="17">
        <v>13252.19</v>
      </c>
      <c r="F10" s="20">
        <f>PRODUCT(E10/C10*100)</f>
        <v>92.920488631917578</v>
      </c>
      <c r="G10" s="17">
        <v>99.94</v>
      </c>
    </row>
    <row r="11" spans="1:7" ht="25.5" customHeight="1" x14ac:dyDescent="0.3">
      <c r="A11" s="28" t="s">
        <v>34</v>
      </c>
      <c r="B11" s="27" t="s">
        <v>153</v>
      </c>
      <c r="C11" s="26">
        <v>23012.85</v>
      </c>
      <c r="D11" s="26">
        <v>33101</v>
      </c>
      <c r="E11" s="26">
        <v>32779.49</v>
      </c>
      <c r="F11" s="26">
        <v>142.44</v>
      </c>
      <c r="G11" s="26">
        <v>99.03</v>
      </c>
    </row>
    <row r="12" spans="1:7" ht="25.5" customHeight="1" x14ac:dyDescent="0.3">
      <c r="A12" s="19" t="s">
        <v>152</v>
      </c>
      <c r="B12" s="18" t="s">
        <v>151</v>
      </c>
      <c r="C12" s="17">
        <v>23012.85</v>
      </c>
      <c r="D12" s="17">
        <v>33101</v>
      </c>
      <c r="E12" s="17">
        <v>32779.49</v>
      </c>
      <c r="F12" s="20">
        <v>142.44</v>
      </c>
      <c r="G12" s="17">
        <v>99.03</v>
      </c>
    </row>
    <row r="13" spans="1:7" ht="25.5" customHeight="1" x14ac:dyDescent="0.3">
      <c r="A13" s="28" t="s">
        <v>150</v>
      </c>
      <c r="B13" s="27" t="s">
        <v>149</v>
      </c>
      <c r="C13" s="26">
        <v>416002.37</v>
      </c>
      <c r="D13" s="26">
        <v>490786</v>
      </c>
      <c r="E13" s="26">
        <v>490783.61</v>
      </c>
      <c r="F13" s="26">
        <v>117.98</v>
      </c>
      <c r="G13" s="26">
        <v>100</v>
      </c>
    </row>
    <row r="14" spans="1:7" ht="25.5" customHeight="1" x14ac:dyDescent="0.3">
      <c r="A14" s="19" t="s">
        <v>148</v>
      </c>
      <c r="B14" s="18" t="s">
        <v>147</v>
      </c>
      <c r="C14" s="17">
        <v>416002.37</v>
      </c>
      <c r="D14" s="17">
        <v>490786</v>
      </c>
      <c r="E14" s="17">
        <v>490783.61</v>
      </c>
      <c r="F14" s="20">
        <v>117.98</v>
      </c>
      <c r="G14" s="17">
        <v>100</v>
      </c>
    </row>
    <row r="15" spans="1:7" ht="25.5" customHeight="1" x14ac:dyDescent="0.3">
      <c r="A15" s="28" t="s">
        <v>141</v>
      </c>
      <c r="B15" s="27" t="s">
        <v>145</v>
      </c>
      <c r="C15" s="26">
        <v>550</v>
      </c>
      <c r="D15" s="26">
        <v>2090</v>
      </c>
      <c r="E15" s="26">
        <v>2090</v>
      </c>
      <c r="F15" s="26">
        <v>380</v>
      </c>
      <c r="G15" s="26">
        <v>100</v>
      </c>
    </row>
    <row r="16" spans="1:7" ht="25.5" customHeight="1" x14ac:dyDescent="0.3">
      <c r="A16" s="19" t="s">
        <v>146</v>
      </c>
      <c r="B16" s="18" t="s">
        <v>145</v>
      </c>
      <c r="C16" s="17">
        <v>550</v>
      </c>
      <c r="D16" s="17">
        <v>2090</v>
      </c>
      <c r="E16" s="17">
        <v>2090</v>
      </c>
      <c r="F16" s="20">
        <v>380</v>
      </c>
      <c r="G16" s="17">
        <v>100</v>
      </c>
    </row>
    <row r="17" spans="1:7" ht="15.75" customHeight="1" x14ac:dyDescent="0.3">
      <c r="A17" s="66" t="s">
        <v>163</v>
      </c>
      <c r="B17" s="66"/>
      <c r="C17" s="66"/>
      <c r="D17" s="66"/>
      <c r="E17" s="66"/>
      <c r="F17" s="66"/>
      <c r="G17" s="66"/>
    </row>
    <row r="18" spans="1:7" ht="10.5" customHeight="1" x14ac:dyDescent="0.3"/>
    <row r="19" spans="1:7" ht="27.75" customHeight="1" x14ac:dyDescent="0.3">
      <c r="A19" s="64" t="s">
        <v>4</v>
      </c>
      <c r="B19" s="64"/>
      <c r="C19" s="25" t="s">
        <v>162</v>
      </c>
      <c r="D19" s="25" t="s">
        <v>6</v>
      </c>
      <c r="E19" s="25" t="s">
        <v>161</v>
      </c>
      <c r="F19" s="25" t="s">
        <v>160</v>
      </c>
      <c r="G19" s="25" t="s">
        <v>9</v>
      </c>
    </row>
    <row r="20" spans="1:7" ht="11.25" customHeight="1" x14ac:dyDescent="0.3">
      <c r="A20" s="62">
        <v>1</v>
      </c>
      <c r="B20" s="62"/>
      <c r="C20" s="23">
        <v>2</v>
      </c>
      <c r="D20" s="23">
        <v>3</v>
      </c>
      <c r="E20" s="23">
        <v>4</v>
      </c>
      <c r="F20" s="23">
        <v>5</v>
      </c>
      <c r="G20" s="23">
        <v>6</v>
      </c>
    </row>
    <row r="21" spans="1:7" ht="25.5" customHeight="1" x14ac:dyDescent="0.3">
      <c r="A21" s="13"/>
      <c r="B21" s="21" t="s">
        <v>112</v>
      </c>
      <c r="C21" s="20">
        <v>470064.4</v>
      </c>
      <c r="D21" s="20">
        <v>544737</v>
      </c>
      <c r="E21" s="20">
        <v>542450.35</v>
      </c>
      <c r="F21" s="15">
        <v>115.4</v>
      </c>
      <c r="G21" s="15">
        <v>99.58</v>
      </c>
    </row>
    <row r="22" spans="1:7" ht="25.5" customHeight="1" x14ac:dyDescent="0.3">
      <c r="A22" s="28" t="s">
        <v>159</v>
      </c>
      <c r="B22" s="27" t="s">
        <v>158</v>
      </c>
      <c r="C22" s="26">
        <v>15823.51</v>
      </c>
      <c r="D22" s="26">
        <v>13260</v>
      </c>
      <c r="E22" s="26">
        <v>13259.98</v>
      </c>
      <c r="F22" s="26">
        <v>83.8</v>
      </c>
      <c r="G22" s="26">
        <v>100</v>
      </c>
    </row>
    <row r="23" spans="1:7" ht="25.5" customHeight="1" x14ac:dyDescent="0.3">
      <c r="A23" s="19" t="s">
        <v>157</v>
      </c>
      <c r="B23" s="18" t="s">
        <v>156</v>
      </c>
      <c r="C23" s="17">
        <v>2950.95</v>
      </c>
      <c r="D23" s="17">
        <v>0</v>
      </c>
      <c r="E23" s="17">
        <v>0</v>
      </c>
      <c r="F23" s="20">
        <v>0</v>
      </c>
      <c r="G23" s="17">
        <v>0</v>
      </c>
    </row>
    <row r="24" spans="1:7" ht="25.5" customHeight="1" x14ac:dyDescent="0.3">
      <c r="A24" s="19" t="s">
        <v>155</v>
      </c>
      <c r="B24" s="18" t="s">
        <v>154</v>
      </c>
      <c r="C24" s="17">
        <v>12872.56</v>
      </c>
      <c r="D24" s="17">
        <v>13260</v>
      </c>
      <c r="E24" s="17">
        <v>13259.98</v>
      </c>
      <c r="F24" s="20">
        <v>103.01</v>
      </c>
      <c r="G24" s="17">
        <v>100</v>
      </c>
    </row>
    <row r="25" spans="1:7" ht="25.5" customHeight="1" x14ac:dyDescent="0.3">
      <c r="A25" s="28" t="s">
        <v>34</v>
      </c>
      <c r="B25" s="27" t="s">
        <v>153</v>
      </c>
      <c r="C25" s="26">
        <v>37689.629999999997</v>
      </c>
      <c r="D25" s="26">
        <v>40341</v>
      </c>
      <c r="E25" s="26">
        <v>38056.68</v>
      </c>
      <c r="F25" s="26">
        <v>100.97</v>
      </c>
      <c r="G25" s="26">
        <v>94.34</v>
      </c>
    </row>
    <row r="26" spans="1:7" ht="25.5" customHeight="1" x14ac:dyDescent="0.3">
      <c r="A26" s="19" t="s">
        <v>152</v>
      </c>
      <c r="B26" s="18" t="s">
        <v>151</v>
      </c>
      <c r="C26" s="17">
        <v>37689.629999999997</v>
      </c>
      <c r="D26" s="17">
        <v>40341</v>
      </c>
      <c r="E26" s="17">
        <v>38056.68</v>
      </c>
      <c r="F26" s="20">
        <v>100.97</v>
      </c>
      <c r="G26" s="17">
        <v>94.34</v>
      </c>
    </row>
    <row r="27" spans="1:7" ht="25.5" customHeight="1" x14ac:dyDescent="0.3">
      <c r="A27" s="28" t="s">
        <v>150</v>
      </c>
      <c r="B27" s="27" t="s">
        <v>149</v>
      </c>
      <c r="C27" s="26">
        <v>416001.26</v>
      </c>
      <c r="D27" s="26">
        <v>490786</v>
      </c>
      <c r="E27" s="26">
        <v>490783.69</v>
      </c>
      <c r="F27" s="26">
        <v>117.98</v>
      </c>
      <c r="G27" s="26">
        <v>100</v>
      </c>
    </row>
    <row r="28" spans="1:7" ht="25.5" customHeight="1" x14ac:dyDescent="0.3">
      <c r="A28" s="19" t="s">
        <v>148</v>
      </c>
      <c r="B28" s="18" t="s">
        <v>147</v>
      </c>
      <c r="C28" s="17">
        <v>416001.26</v>
      </c>
      <c r="D28" s="17">
        <v>490786</v>
      </c>
      <c r="E28" s="17">
        <v>490783.69</v>
      </c>
      <c r="F28" s="20">
        <v>117.98</v>
      </c>
      <c r="G28" s="17">
        <v>100</v>
      </c>
    </row>
    <row r="29" spans="1:7" ht="25.5" customHeight="1" x14ac:dyDescent="0.3">
      <c r="A29" s="28" t="s">
        <v>141</v>
      </c>
      <c r="B29" s="27" t="s">
        <v>145</v>
      </c>
      <c r="C29" s="26">
        <v>550</v>
      </c>
      <c r="D29" s="26">
        <v>350</v>
      </c>
      <c r="E29" s="26">
        <v>350</v>
      </c>
      <c r="F29" s="26">
        <v>63.64</v>
      </c>
      <c r="G29" s="26">
        <v>100</v>
      </c>
    </row>
    <row r="30" spans="1:7" ht="25.5" customHeight="1" x14ac:dyDescent="0.3">
      <c r="A30" s="19" t="s">
        <v>146</v>
      </c>
      <c r="B30" s="18" t="s">
        <v>145</v>
      </c>
      <c r="C30" s="17">
        <v>550</v>
      </c>
      <c r="D30" s="17">
        <v>350</v>
      </c>
      <c r="E30" s="17">
        <v>350</v>
      </c>
      <c r="F30" s="20">
        <v>63.64</v>
      </c>
      <c r="G30" s="17">
        <v>100</v>
      </c>
    </row>
  </sheetData>
  <mergeCells count="7">
    <mergeCell ref="A19:B19"/>
    <mergeCell ref="A20:B20"/>
    <mergeCell ref="A1:G1"/>
    <mergeCell ref="A3:G3"/>
    <mergeCell ref="A5:B5"/>
    <mergeCell ref="A6:B6"/>
    <mergeCell ref="A17:G17"/>
  </mergeCells>
  <pageMargins left="0.66535431146621704" right="0.61417323350906372" top="0.59055119752883911" bottom="0.59055119752883911" header="0.3" footer="0.3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7"/>
  <sheetViews>
    <sheetView showGridLines="0" workbookViewId="0">
      <selection sqref="A1:F1"/>
    </sheetView>
  </sheetViews>
  <sheetFormatPr defaultRowHeight="14.4" x14ac:dyDescent="0.3"/>
  <cols>
    <col min="1" max="1" width="37.6640625" customWidth="1"/>
    <col min="2" max="2" width="16.44140625" customWidth="1"/>
    <col min="3" max="3" width="16.5546875" customWidth="1"/>
    <col min="4" max="4" width="16.44140625" customWidth="1"/>
    <col min="5" max="6" width="6.88671875" customWidth="1"/>
  </cols>
  <sheetData>
    <row r="1" spans="1:6" ht="15" customHeight="1" x14ac:dyDescent="0.3">
      <c r="A1" s="59" t="s">
        <v>170</v>
      </c>
      <c r="B1" s="59"/>
      <c r="C1" s="59"/>
      <c r="D1" s="59"/>
      <c r="E1" s="59"/>
      <c r="F1" s="59"/>
    </row>
    <row r="2" spans="1:6" ht="12.75" customHeight="1" x14ac:dyDescent="0.3"/>
    <row r="3" spans="1:6" ht="32.25" customHeight="1" x14ac:dyDescent="0.3">
      <c r="A3" s="34" t="s">
        <v>4</v>
      </c>
      <c r="B3" s="25" t="s">
        <v>169</v>
      </c>
      <c r="C3" s="25" t="s">
        <v>6</v>
      </c>
      <c r="D3" s="25" t="s">
        <v>168</v>
      </c>
      <c r="E3" s="25" t="s">
        <v>18</v>
      </c>
      <c r="F3" s="25" t="s">
        <v>167</v>
      </c>
    </row>
    <row r="4" spans="1:6" ht="11.25" customHeight="1" x14ac:dyDescent="0.3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</row>
    <row r="5" spans="1:6" ht="18" customHeight="1" x14ac:dyDescent="0.3">
      <c r="A5" s="33" t="s">
        <v>112</v>
      </c>
      <c r="B5" s="31">
        <v>470064.4</v>
      </c>
      <c r="C5" s="31">
        <v>544737</v>
      </c>
      <c r="D5" s="31">
        <v>542450.35</v>
      </c>
      <c r="E5" s="31">
        <v>115.4</v>
      </c>
      <c r="F5" s="31">
        <v>99.58</v>
      </c>
    </row>
    <row r="6" spans="1:6" ht="18.75" customHeight="1" x14ac:dyDescent="0.3">
      <c r="A6" s="32" t="s">
        <v>166</v>
      </c>
      <c r="B6" s="31">
        <v>470064.4</v>
      </c>
      <c r="C6" s="31">
        <v>544737</v>
      </c>
      <c r="D6" s="31">
        <v>542450.35</v>
      </c>
      <c r="E6" s="31">
        <v>115.4</v>
      </c>
      <c r="F6" s="31">
        <v>99.58</v>
      </c>
    </row>
    <row r="7" spans="1:6" ht="18" customHeight="1" x14ac:dyDescent="0.3">
      <c r="A7" s="30" t="s">
        <v>165</v>
      </c>
      <c r="B7" s="29">
        <v>470064.4</v>
      </c>
      <c r="C7" s="29">
        <v>544737</v>
      </c>
      <c r="D7" s="29">
        <v>542450.35</v>
      </c>
      <c r="E7" s="29">
        <v>115.4</v>
      </c>
      <c r="F7" s="29">
        <v>99.58</v>
      </c>
    </row>
  </sheetData>
  <mergeCells count="1">
    <mergeCell ref="A1:F1"/>
  </mergeCells>
  <pageMargins left="0.57480317354202271" right="0.33464565873146057" top="0.75" bottom="1" header="0.3" footer="0.3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"/>
  <sheetViews>
    <sheetView showGridLines="0" workbookViewId="0">
      <selection activeCell="H8" sqref="H8"/>
    </sheetView>
  </sheetViews>
  <sheetFormatPr defaultRowHeight="14.4" x14ac:dyDescent="0.3"/>
  <cols>
    <col min="1" max="1" width="5.5546875" customWidth="1"/>
    <col min="2" max="2" width="32.109375" customWidth="1"/>
    <col min="3" max="3" width="16.44140625" customWidth="1"/>
    <col min="4" max="4" width="16.5546875" customWidth="1"/>
    <col min="5" max="5" width="16.44140625" customWidth="1"/>
    <col min="6" max="7" width="6.88671875" customWidth="1"/>
  </cols>
  <sheetData>
    <row r="1" spans="1:7" ht="16.5" customHeight="1" x14ac:dyDescent="0.3">
      <c r="A1" s="67" t="s">
        <v>172</v>
      </c>
      <c r="B1" s="67"/>
      <c r="C1" s="67"/>
      <c r="D1" s="67"/>
      <c r="E1" s="67"/>
      <c r="F1" s="67"/>
      <c r="G1" s="67"/>
    </row>
    <row r="2" spans="1:7" ht="12.75" customHeight="1" x14ac:dyDescent="0.3"/>
    <row r="3" spans="1:7" ht="15.75" customHeight="1" x14ac:dyDescent="0.3">
      <c r="A3" s="66" t="s">
        <v>171</v>
      </c>
      <c r="B3" s="66"/>
      <c r="C3" s="66"/>
      <c r="D3" s="66"/>
      <c r="E3" s="66"/>
      <c r="F3" s="66"/>
      <c r="G3" s="66"/>
    </row>
    <row r="4" spans="1:7" ht="12.75" customHeight="1" x14ac:dyDescent="0.3"/>
    <row r="5" spans="1:7" ht="32.25" customHeight="1" x14ac:dyDescent="0.3">
      <c r="A5" s="64" t="s">
        <v>4</v>
      </c>
      <c r="B5" s="64"/>
      <c r="C5" s="25" t="s">
        <v>162</v>
      </c>
      <c r="D5" s="25" t="s">
        <v>6</v>
      </c>
      <c r="E5" s="25" t="s">
        <v>161</v>
      </c>
      <c r="F5" s="25" t="s">
        <v>160</v>
      </c>
      <c r="G5" s="25" t="s">
        <v>9</v>
      </c>
    </row>
    <row r="6" spans="1:7" ht="11.25" customHeight="1" x14ac:dyDescent="0.3">
      <c r="A6" s="62">
        <v>1</v>
      </c>
      <c r="B6" s="62"/>
      <c r="C6" s="23">
        <v>2</v>
      </c>
      <c r="D6" s="23">
        <v>3</v>
      </c>
      <c r="E6" s="23">
        <v>4</v>
      </c>
      <c r="F6" s="23">
        <v>5</v>
      </c>
      <c r="G6" s="23">
        <v>6</v>
      </c>
    </row>
    <row r="7" spans="1:7" ht="18" customHeight="1" x14ac:dyDescent="0.3">
      <c r="A7" s="33">
        <v>8</v>
      </c>
      <c r="B7" s="45" t="s">
        <v>215</v>
      </c>
      <c r="C7" s="31">
        <v>0</v>
      </c>
      <c r="D7" s="31">
        <v>0</v>
      </c>
      <c r="E7" s="31">
        <v>0</v>
      </c>
      <c r="F7" s="37">
        <v>0</v>
      </c>
      <c r="G7" s="37">
        <v>0</v>
      </c>
    </row>
    <row r="8" spans="1:7" ht="18" customHeight="1" x14ac:dyDescent="0.3">
      <c r="A8" s="33">
        <v>5</v>
      </c>
      <c r="B8" s="46" t="s">
        <v>216</v>
      </c>
      <c r="C8" s="31">
        <v>0</v>
      </c>
      <c r="D8" s="31">
        <v>0</v>
      </c>
      <c r="E8" s="31">
        <v>0</v>
      </c>
      <c r="F8" s="37">
        <v>0</v>
      </c>
      <c r="G8" s="37">
        <v>0</v>
      </c>
    </row>
    <row r="9" spans="1:7" ht="18" customHeight="1" x14ac:dyDescent="0.3">
      <c r="A9" s="8"/>
      <c r="B9" s="36"/>
      <c r="C9" s="10"/>
      <c r="D9" s="35"/>
      <c r="E9" s="10"/>
      <c r="F9" s="35"/>
      <c r="G9" s="37"/>
    </row>
    <row r="10" spans="1:7" ht="18" customHeight="1" x14ac:dyDescent="0.3">
      <c r="A10" s="8"/>
      <c r="B10" s="36"/>
      <c r="C10" s="10"/>
      <c r="D10" s="35"/>
      <c r="E10" s="10"/>
      <c r="F10" s="35"/>
      <c r="G10" s="35"/>
    </row>
  </sheetData>
  <mergeCells count="4">
    <mergeCell ref="A1:G1"/>
    <mergeCell ref="A3:G3"/>
    <mergeCell ref="A5:B5"/>
    <mergeCell ref="A6:B6"/>
  </mergeCells>
  <pageMargins left="0.57480317354202271" right="0.33464565873146057" top="0.75" bottom="1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"/>
  <sheetViews>
    <sheetView showGridLines="0" workbookViewId="0">
      <selection activeCell="C8" sqref="C8:G8"/>
    </sheetView>
  </sheetViews>
  <sheetFormatPr defaultRowHeight="14.4" x14ac:dyDescent="0.3"/>
  <cols>
    <col min="1" max="1" width="4.5546875" customWidth="1"/>
    <col min="2" max="2" width="24.44140625" customWidth="1"/>
    <col min="3" max="3" width="17.5546875" customWidth="1"/>
    <col min="4" max="5" width="17.6640625" customWidth="1"/>
    <col min="6" max="6" width="7.44140625" customWidth="1"/>
    <col min="7" max="7" width="6.33203125" customWidth="1"/>
  </cols>
  <sheetData>
    <row r="1" spans="1:7" ht="15" customHeight="1" x14ac:dyDescent="0.3">
      <c r="A1" s="65" t="s">
        <v>173</v>
      </c>
      <c r="B1" s="65"/>
      <c r="C1" s="65"/>
      <c r="D1" s="65"/>
      <c r="E1" s="65"/>
      <c r="F1" s="65"/>
      <c r="G1" s="65"/>
    </row>
    <row r="2" spans="1:7" ht="1.5" customHeight="1" x14ac:dyDescent="0.3"/>
    <row r="3" spans="1:7" ht="15" customHeight="1" x14ac:dyDescent="0.3">
      <c r="A3" s="66" t="s">
        <v>163</v>
      </c>
      <c r="B3" s="66"/>
      <c r="C3" s="66"/>
      <c r="D3" s="66"/>
      <c r="E3" s="66"/>
      <c r="F3" s="66"/>
      <c r="G3" s="66"/>
    </row>
    <row r="4" spans="1:7" ht="11.25" customHeight="1" x14ac:dyDescent="0.3"/>
    <row r="5" spans="1:7" ht="27.75" customHeight="1" x14ac:dyDescent="0.3">
      <c r="A5" s="64" t="s">
        <v>4</v>
      </c>
      <c r="B5" s="64"/>
      <c r="C5" s="25" t="s">
        <v>162</v>
      </c>
      <c r="D5" s="25" t="s">
        <v>6</v>
      </c>
      <c r="E5" s="25" t="s">
        <v>161</v>
      </c>
      <c r="F5" s="25" t="s">
        <v>160</v>
      </c>
      <c r="G5" s="25" t="s">
        <v>9</v>
      </c>
    </row>
    <row r="6" spans="1:7" ht="11.25" customHeight="1" x14ac:dyDescent="0.3">
      <c r="A6" s="62">
        <v>1</v>
      </c>
      <c r="B6" s="62"/>
      <c r="C6" s="23">
        <v>2</v>
      </c>
      <c r="D6" s="23">
        <v>3</v>
      </c>
      <c r="E6" s="23">
        <v>4</v>
      </c>
      <c r="F6" s="23">
        <v>5</v>
      </c>
      <c r="G6" s="23">
        <v>6</v>
      </c>
    </row>
    <row r="7" spans="1:7" ht="25.5" customHeight="1" x14ac:dyDescent="0.3">
      <c r="A7" s="13"/>
      <c r="B7" s="47" t="s">
        <v>217</v>
      </c>
      <c r="C7" s="20">
        <v>0</v>
      </c>
      <c r="D7" s="20">
        <v>0</v>
      </c>
      <c r="E7" s="20">
        <v>0</v>
      </c>
      <c r="F7" s="15">
        <v>0</v>
      </c>
      <c r="G7" s="15">
        <v>0</v>
      </c>
    </row>
    <row r="8" spans="1:7" ht="25.5" customHeight="1" x14ac:dyDescent="0.3">
      <c r="A8" s="40"/>
      <c r="B8" s="48" t="s">
        <v>218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</row>
    <row r="9" spans="1:7" ht="25.5" customHeight="1" x14ac:dyDescent="0.3">
      <c r="A9" s="39"/>
      <c r="B9" s="38"/>
      <c r="C9" s="17"/>
      <c r="D9" s="17"/>
      <c r="E9" s="17"/>
      <c r="F9" s="20"/>
      <c r="G9" s="17"/>
    </row>
  </sheetData>
  <mergeCells count="4">
    <mergeCell ref="A1:G1"/>
    <mergeCell ref="A3:G3"/>
    <mergeCell ref="A5:B5"/>
    <mergeCell ref="A6:B6"/>
  </mergeCells>
  <pageMargins left="0.66535431146621704" right="0.61417323350906372" top="0.59055119752883911" bottom="0.59055119752883911" header="0.3" footer="0.3"/>
  <pageSetup paperSize="9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9"/>
  <sheetViews>
    <sheetView showGridLines="0" tabSelected="1" workbookViewId="0">
      <selection activeCell="G9" sqref="G9"/>
    </sheetView>
  </sheetViews>
  <sheetFormatPr defaultRowHeight="14.4" x14ac:dyDescent="0.3"/>
  <cols>
    <col min="1" max="1" width="5.5546875" customWidth="1"/>
    <col min="2" max="2" width="32.109375" customWidth="1"/>
    <col min="3" max="3" width="16.44140625" customWidth="1"/>
    <col min="4" max="4" width="16.5546875" customWidth="1"/>
    <col min="5" max="5" width="16.44140625" customWidth="1"/>
    <col min="6" max="7" width="6.88671875" customWidth="1"/>
  </cols>
  <sheetData>
    <row r="1" spans="1:7" ht="15" customHeight="1" x14ac:dyDescent="0.3">
      <c r="A1" s="69" t="s">
        <v>185</v>
      </c>
      <c r="B1" s="69"/>
      <c r="C1" s="69"/>
      <c r="D1" s="69"/>
      <c r="E1" s="69"/>
      <c r="F1" s="69"/>
      <c r="G1" s="69"/>
    </row>
    <row r="2" spans="1:7" ht="15.75" customHeight="1" x14ac:dyDescent="0.3"/>
    <row r="3" spans="1:7" ht="12" customHeight="1" x14ac:dyDescent="0.3">
      <c r="A3" s="66"/>
      <c r="B3" s="66"/>
      <c r="C3" s="66"/>
      <c r="D3" s="66"/>
      <c r="E3" s="66"/>
      <c r="F3" s="66"/>
      <c r="G3" s="66"/>
    </row>
    <row r="4" spans="1:7" ht="33" customHeight="1" x14ac:dyDescent="0.3">
      <c r="A4" s="64" t="s">
        <v>4</v>
      </c>
      <c r="B4" s="64"/>
      <c r="C4" s="25" t="s">
        <v>162</v>
      </c>
      <c r="D4" s="25" t="s">
        <v>6</v>
      </c>
      <c r="E4" s="25" t="s">
        <v>161</v>
      </c>
      <c r="F4" s="25" t="s">
        <v>160</v>
      </c>
      <c r="G4" s="25" t="s">
        <v>9</v>
      </c>
    </row>
    <row r="5" spans="1:7" ht="11.25" customHeight="1" x14ac:dyDescent="0.3">
      <c r="A5" s="62">
        <v>1</v>
      </c>
      <c r="B5" s="62"/>
      <c r="C5" s="23">
        <v>2</v>
      </c>
      <c r="D5" s="23">
        <v>3</v>
      </c>
      <c r="E5" s="23">
        <v>4</v>
      </c>
      <c r="F5" s="23">
        <v>5</v>
      </c>
      <c r="G5" s="23">
        <v>6</v>
      </c>
    </row>
    <row r="6" spans="1:7" ht="18" customHeight="1" x14ac:dyDescent="0.3">
      <c r="A6" s="32" t="s">
        <v>182</v>
      </c>
      <c r="B6" s="43" t="s">
        <v>181</v>
      </c>
      <c r="C6" s="31">
        <v>31275</v>
      </c>
      <c r="D6" s="31">
        <f>SUM(D7)</f>
        <v>5500</v>
      </c>
      <c r="E6" s="31">
        <f>SUM(E7)</f>
        <v>14443.57</v>
      </c>
      <c r="F6" s="31">
        <f>PRODUCT(E6/C6*100)</f>
        <v>46.182478017585929</v>
      </c>
      <c r="G6" s="31">
        <f>PRODUCT(E6/D6*100)</f>
        <v>262.61036363636367</v>
      </c>
    </row>
    <row r="7" spans="1:7" ht="18" customHeight="1" x14ac:dyDescent="0.3">
      <c r="A7" s="32" t="s">
        <v>180</v>
      </c>
      <c r="B7" s="43" t="s">
        <v>179</v>
      </c>
      <c r="C7" s="31">
        <v>31275</v>
      </c>
      <c r="D7" s="31">
        <f>SUM(D8)</f>
        <v>5500</v>
      </c>
      <c r="E7" s="31">
        <f>SUM(E8)</f>
        <v>14443.57</v>
      </c>
      <c r="F7" s="31">
        <f t="shared" ref="F7:F9" si="0">PRODUCT(E7/C7*100)</f>
        <v>46.182478017585929</v>
      </c>
      <c r="G7" s="31">
        <f t="shared" ref="G7:G9" si="1">PRODUCT(E7/D7*100)</f>
        <v>262.61036363636367</v>
      </c>
    </row>
    <row r="8" spans="1:7" ht="18" customHeight="1" x14ac:dyDescent="0.3">
      <c r="A8" s="42" t="s">
        <v>178</v>
      </c>
      <c r="B8" s="41" t="s">
        <v>177</v>
      </c>
      <c r="C8" s="10">
        <v>31275</v>
      </c>
      <c r="D8" s="50">
        <f>SUM(D9)</f>
        <v>5500</v>
      </c>
      <c r="E8" s="50">
        <f>SUM(E9)</f>
        <v>14443.57</v>
      </c>
      <c r="F8" s="31">
        <f t="shared" si="0"/>
        <v>46.182478017585929</v>
      </c>
      <c r="G8" s="31">
        <f t="shared" si="1"/>
        <v>262.61036363636367</v>
      </c>
    </row>
    <row r="9" spans="1:7" ht="18" customHeight="1" x14ac:dyDescent="0.3">
      <c r="A9" s="42" t="s">
        <v>184</v>
      </c>
      <c r="B9" s="41" t="s">
        <v>183</v>
      </c>
      <c r="C9" s="10">
        <v>31275</v>
      </c>
      <c r="D9" s="50">
        <v>5500</v>
      </c>
      <c r="E9" s="10">
        <v>14443.57</v>
      </c>
      <c r="F9" s="31">
        <f t="shared" si="0"/>
        <v>46.182478017585929</v>
      </c>
      <c r="G9" s="31">
        <f t="shared" si="1"/>
        <v>262.61036363636367</v>
      </c>
    </row>
    <row r="10" spans="1:7" ht="12.75" customHeight="1" x14ac:dyDescent="0.3"/>
    <row r="11" spans="1:7" ht="12" customHeight="1" x14ac:dyDescent="0.3">
      <c r="A11" s="66"/>
      <c r="B11" s="66"/>
      <c r="C11" s="66"/>
      <c r="D11" s="66"/>
      <c r="E11" s="66"/>
      <c r="F11" s="66"/>
      <c r="G11" s="66"/>
    </row>
    <row r="12" spans="1:7" ht="33" customHeight="1" x14ac:dyDescent="0.3">
      <c r="A12" s="64" t="s">
        <v>4</v>
      </c>
      <c r="B12" s="64"/>
      <c r="C12" s="25" t="s">
        <v>162</v>
      </c>
      <c r="D12" s="25" t="s">
        <v>6</v>
      </c>
      <c r="E12" s="25" t="s">
        <v>161</v>
      </c>
      <c r="F12" s="25" t="s">
        <v>160</v>
      </c>
      <c r="G12" s="25" t="s">
        <v>9</v>
      </c>
    </row>
    <row r="13" spans="1:7" ht="11.25" customHeight="1" x14ac:dyDescent="0.3">
      <c r="A13" s="62">
        <v>1</v>
      </c>
      <c r="B13" s="62"/>
      <c r="C13" s="23">
        <v>2</v>
      </c>
      <c r="D13" s="23">
        <v>3</v>
      </c>
      <c r="E13" s="23">
        <v>4</v>
      </c>
      <c r="F13" s="23">
        <v>5</v>
      </c>
      <c r="G13" s="23">
        <v>6</v>
      </c>
    </row>
    <row r="14" spans="1:7" ht="18" customHeight="1" x14ac:dyDescent="0.3">
      <c r="A14" s="32" t="s">
        <v>182</v>
      </c>
      <c r="B14" s="43" t="s">
        <v>181</v>
      </c>
      <c r="C14" s="31">
        <v>0</v>
      </c>
      <c r="D14" s="31">
        <v>0</v>
      </c>
      <c r="E14" s="31">
        <v>0</v>
      </c>
      <c r="F14" s="37"/>
      <c r="G14" s="37"/>
    </row>
    <row r="15" spans="1:7" ht="18" customHeight="1" x14ac:dyDescent="0.3">
      <c r="A15" s="32" t="s">
        <v>180</v>
      </c>
      <c r="B15" s="43" t="s">
        <v>179</v>
      </c>
      <c r="C15" s="31">
        <v>0</v>
      </c>
      <c r="D15" s="31">
        <v>0</v>
      </c>
      <c r="E15" s="31">
        <v>0</v>
      </c>
      <c r="F15" s="37"/>
      <c r="G15" s="37"/>
    </row>
    <row r="16" spans="1:7" ht="18" customHeight="1" x14ac:dyDescent="0.3">
      <c r="A16" s="42" t="s">
        <v>178</v>
      </c>
      <c r="B16" s="41" t="s">
        <v>177</v>
      </c>
      <c r="C16" s="10" t="s">
        <v>163</v>
      </c>
      <c r="D16" s="35"/>
      <c r="E16" s="10"/>
      <c r="F16" s="35"/>
      <c r="G16" s="37"/>
    </row>
    <row r="17" spans="1:7" ht="18" customHeight="1" x14ac:dyDescent="0.3">
      <c r="A17" s="42" t="s">
        <v>176</v>
      </c>
      <c r="B17" s="41" t="s">
        <v>175</v>
      </c>
      <c r="C17" s="10" t="s">
        <v>163</v>
      </c>
      <c r="D17" s="35"/>
      <c r="E17" s="10"/>
      <c r="F17" s="35"/>
      <c r="G17" s="35"/>
    </row>
    <row r="18" spans="1:7" ht="19.5" customHeight="1" x14ac:dyDescent="0.3"/>
    <row r="19" spans="1:7" ht="18" customHeight="1" x14ac:dyDescent="0.3">
      <c r="A19" s="68" t="s">
        <v>174</v>
      </c>
      <c r="B19" s="68"/>
      <c r="C19" s="20">
        <f>SUM(C9)</f>
        <v>31275</v>
      </c>
      <c r="D19" s="20">
        <f t="shared" ref="D19:E19" si="2">SUM(D9)</f>
        <v>5500</v>
      </c>
      <c r="E19" s="20">
        <f t="shared" si="2"/>
        <v>14443.57</v>
      </c>
      <c r="F19" s="15"/>
      <c r="G19" s="15">
        <v>0</v>
      </c>
    </row>
  </sheetData>
  <mergeCells count="8">
    <mergeCell ref="A12:B12"/>
    <mergeCell ref="A13:B13"/>
    <mergeCell ref="A19:B19"/>
    <mergeCell ref="A1:G1"/>
    <mergeCell ref="A3:G3"/>
    <mergeCell ref="A4:B4"/>
    <mergeCell ref="A5:B5"/>
    <mergeCell ref="A11:G11"/>
  </mergeCells>
  <pageMargins left="0.57480317354202271" right="0.33464565873146057" top="0.75" bottom="1" header="0.3" footer="0.3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5"/>
  <sheetViews>
    <sheetView showGridLines="0" workbookViewId="0">
      <selection activeCell="E37" sqref="E37"/>
    </sheetView>
  </sheetViews>
  <sheetFormatPr defaultRowHeight="14.4" x14ac:dyDescent="0.3"/>
  <cols>
    <col min="1" max="1" width="0.33203125" customWidth="1"/>
    <col min="2" max="2" width="19.6640625" customWidth="1"/>
    <col min="3" max="3" width="35.109375" customWidth="1"/>
    <col min="4" max="4" width="15.88671875" customWidth="1"/>
    <col min="5" max="5" width="16" customWidth="1"/>
    <col min="6" max="6" width="7.44140625" customWidth="1"/>
    <col min="7" max="7" width="0.33203125" customWidth="1"/>
  </cols>
  <sheetData>
    <row r="1" spans="1:7" ht="42" customHeight="1" x14ac:dyDescent="0.3">
      <c r="B1" s="60" t="s">
        <v>214</v>
      </c>
      <c r="C1" s="60"/>
      <c r="D1" s="60"/>
      <c r="E1" s="60"/>
      <c r="F1" s="60"/>
      <c r="G1" s="60"/>
    </row>
    <row r="2" spans="1:7" ht="20.25" customHeight="1" x14ac:dyDescent="0.3"/>
    <row r="3" spans="1:7" ht="27.75" customHeight="1" x14ac:dyDescent="0.3">
      <c r="A3" s="64" t="s">
        <v>4</v>
      </c>
      <c r="B3" s="64"/>
      <c r="C3" s="64"/>
      <c r="D3" s="25" t="s">
        <v>6</v>
      </c>
      <c r="E3" s="25" t="s">
        <v>168</v>
      </c>
      <c r="F3" s="25" t="s">
        <v>213</v>
      </c>
    </row>
    <row r="4" spans="1:7" ht="15.75" customHeight="1" x14ac:dyDescent="0.3">
      <c r="A4" s="71">
        <v>1</v>
      </c>
      <c r="B4" s="71"/>
      <c r="C4" s="71"/>
      <c r="D4" s="3">
        <v>2</v>
      </c>
      <c r="E4" s="3">
        <v>3</v>
      </c>
      <c r="F4" s="3">
        <v>4</v>
      </c>
    </row>
    <row r="5" spans="1:7" ht="16.5" customHeight="1" x14ac:dyDescent="0.3">
      <c r="A5" s="72" t="s">
        <v>212</v>
      </c>
      <c r="B5" s="72"/>
      <c r="C5" s="72"/>
      <c r="D5" s="31">
        <v>544737</v>
      </c>
      <c r="E5" s="31">
        <v>542450.35</v>
      </c>
      <c r="F5" s="31">
        <v>99.58</v>
      </c>
    </row>
    <row r="6" spans="1:7" ht="25.5" customHeight="1" x14ac:dyDescent="0.3">
      <c r="A6" s="70" t="s">
        <v>211</v>
      </c>
      <c r="B6" s="70"/>
      <c r="C6" s="43" t="s">
        <v>210</v>
      </c>
      <c r="D6" s="31">
        <v>56426</v>
      </c>
      <c r="E6" s="31">
        <v>54141.24</v>
      </c>
      <c r="F6" s="31">
        <v>95.95</v>
      </c>
    </row>
    <row r="7" spans="1:7" ht="25.5" customHeight="1" x14ac:dyDescent="0.3">
      <c r="A7" s="70" t="s">
        <v>205</v>
      </c>
      <c r="B7" s="70"/>
      <c r="C7" s="43" t="s">
        <v>204</v>
      </c>
      <c r="D7" s="31">
        <v>13260</v>
      </c>
      <c r="E7" s="31">
        <v>13259.98</v>
      </c>
      <c r="F7" s="31">
        <v>100</v>
      </c>
    </row>
    <row r="8" spans="1:7" ht="25.5" customHeight="1" x14ac:dyDescent="0.3">
      <c r="A8" s="70" t="s">
        <v>199</v>
      </c>
      <c r="B8" s="70"/>
      <c r="C8" s="43" t="s">
        <v>198</v>
      </c>
      <c r="D8" s="31">
        <v>40341</v>
      </c>
      <c r="E8" s="31">
        <v>38056.68</v>
      </c>
      <c r="F8" s="31">
        <v>94.34</v>
      </c>
    </row>
    <row r="9" spans="1:7" ht="25.5" customHeight="1" x14ac:dyDescent="0.3">
      <c r="A9" s="70" t="s">
        <v>187</v>
      </c>
      <c r="B9" s="70"/>
      <c r="C9" s="43" t="s">
        <v>186</v>
      </c>
      <c r="D9" s="31">
        <v>2475</v>
      </c>
      <c r="E9" s="31">
        <v>2474.58</v>
      </c>
      <c r="F9" s="31">
        <v>99.98</v>
      </c>
    </row>
    <row r="10" spans="1:7" ht="25.5" customHeight="1" x14ac:dyDescent="0.3">
      <c r="A10" s="70" t="s">
        <v>197</v>
      </c>
      <c r="B10" s="70"/>
      <c r="C10" s="43" t="s">
        <v>196</v>
      </c>
      <c r="D10" s="31">
        <v>350</v>
      </c>
      <c r="E10" s="31">
        <v>350</v>
      </c>
      <c r="F10" s="31">
        <v>100</v>
      </c>
    </row>
    <row r="11" spans="1:7" ht="25.5" customHeight="1" x14ac:dyDescent="0.3">
      <c r="A11" s="70" t="s">
        <v>191</v>
      </c>
      <c r="B11" s="70"/>
      <c r="C11" s="43" t="s">
        <v>190</v>
      </c>
      <c r="D11" s="31">
        <v>56426</v>
      </c>
      <c r="E11" s="31">
        <v>54141.24</v>
      </c>
      <c r="F11" s="31">
        <v>95.95</v>
      </c>
    </row>
    <row r="12" spans="1:7" ht="25.5" customHeight="1" x14ac:dyDescent="0.3">
      <c r="A12" s="70" t="s">
        <v>209</v>
      </c>
      <c r="B12" s="70"/>
      <c r="C12" s="43" t="s">
        <v>208</v>
      </c>
      <c r="D12" s="31">
        <v>12029</v>
      </c>
      <c r="E12" s="31">
        <v>12028.98</v>
      </c>
      <c r="F12" s="31">
        <v>100</v>
      </c>
    </row>
    <row r="13" spans="1:7" ht="25.5" customHeight="1" x14ac:dyDescent="0.3">
      <c r="A13" s="74" t="s">
        <v>205</v>
      </c>
      <c r="B13" s="74"/>
      <c r="C13" s="44" t="s">
        <v>204</v>
      </c>
      <c r="D13" s="29">
        <v>12029</v>
      </c>
      <c r="E13" s="29">
        <v>12028.98</v>
      </c>
      <c r="F13" s="29">
        <v>100</v>
      </c>
    </row>
    <row r="14" spans="1:7" ht="25.5" customHeight="1" x14ac:dyDescent="0.3">
      <c r="A14" s="73" t="s">
        <v>94</v>
      </c>
      <c r="B14" s="73"/>
      <c r="C14" s="41" t="s">
        <v>93</v>
      </c>
      <c r="D14" s="10">
        <v>12029</v>
      </c>
      <c r="E14" s="10">
        <v>12028.98</v>
      </c>
      <c r="F14" s="10">
        <v>100</v>
      </c>
    </row>
    <row r="15" spans="1:7" ht="25.5" customHeight="1" x14ac:dyDescent="0.3">
      <c r="A15" s="73" t="s">
        <v>90</v>
      </c>
      <c r="B15" s="73"/>
      <c r="C15" s="41" t="s">
        <v>89</v>
      </c>
      <c r="D15" s="10"/>
      <c r="E15" s="10">
        <v>453.98</v>
      </c>
      <c r="F15" s="10"/>
    </row>
    <row r="16" spans="1:7" ht="0.75" customHeight="1" x14ac:dyDescent="0.3"/>
    <row r="17" spans="1:6" ht="25.5" customHeight="1" x14ac:dyDescent="0.3">
      <c r="A17" s="73" t="s">
        <v>84</v>
      </c>
      <c r="B17" s="73"/>
      <c r="C17" s="41" t="s">
        <v>83</v>
      </c>
      <c r="D17" s="10"/>
      <c r="E17" s="10">
        <v>3409.06</v>
      </c>
      <c r="F17" s="10"/>
    </row>
    <row r="18" spans="1:6" ht="25.5" customHeight="1" x14ac:dyDescent="0.3">
      <c r="A18" s="73" t="s">
        <v>80</v>
      </c>
      <c r="B18" s="73"/>
      <c r="C18" s="41" t="s">
        <v>79</v>
      </c>
      <c r="D18" s="10"/>
      <c r="E18" s="10">
        <v>1265.94</v>
      </c>
      <c r="F18" s="10"/>
    </row>
    <row r="19" spans="1:6" ht="0.75" customHeight="1" x14ac:dyDescent="0.3"/>
    <row r="20" spans="1:6" ht="25.5" customHeight="1" x14ac:dyDescent="0.3">
      <c r="A20" s="73" t="s">
        <v>72</v>
      </c>
      <c r="B20" s="73"/>
      <c r="C20" s="41" t="s">
        <v>71</v>
      </c>
      <c r="D20" s="10"/>
      <c r="E20" s="10">
        <v>1365.31</v>
      </c>
      <c r="F20" s="10"/>
    </row>
    <row r="21" spans="1:6" ht="25.5" customHeight="1" x14ac:dyDescent="0.3">
      <c r="A21" s="73" t="s">
        <v>70</v>
      </c>
      <c r="B21" s="73"/>
      <c r="C21" s="41" t="s">
        <v>69</v>
      </c>
      <c r="D21" s="10"/>
      <c r="E21" s="10">
        <v>398.16</v>
      </c>
      <c r="F21" s="10"/>
    </row>
    <row r="22" spans="1:6" ht="0.75" customHeight="1" x14ac:dyDescent="0.3"/>
    <row r="23" spans="1:6" ht="25.5" customHeight="1" x14ac:dyDescent="0.3">
      <c r="A23" s="73" t="s">
        <v>66</v>
      </c>
      <c r="B23" s="73"/>
      <c r="C23" s="41" t="s">
        <v>65</v>
      </c>
      <c r="D23" s="10"/>
      <c r="E23" s="10">
        <v>2441.91</v>
      </c>
      <c r="F23" s="10"/>
    </row>
    <row r="24" spans="1:6" ht="25.5" customHeight="1" x14ac:dyDescent="0.3">
      <c r="A24" s="73" t="s">
        <v>60</v>
      </c>
      <c r="B24" s="73"/>
      <c r="C24" s="41" t="s">
        <v>59</v>
      </c>
      <c r="D24" s="10"/>
      <c r="E24" s="10">
        <v>2200</v>
      </c>
      <c r="F24" s="10"/>
    </row>
    <row r="25" spans="1:6" ht="0.75" customHeight="1" x14ac:dyDescent="0.3"/>
    <row r="26" spans="1:6" ht="25.5" customHeight="1" x14ac:dyDescent="0.3">
      <c r="A26" s="73" t="s">
        <v>58</v>
      </c>
      <c r="B26" s="73"/>
      <c r="C26" s="41" t="s">
        <v>57</v>
      </c>
      <c r="D26" s="10"/>
      <c r="E26" s="10">
        <v>255.62</v>
      </c>
      <c r="F26" s="10"/>
    </row>
    <row r="27" spans="1:6" ht="0.75" customHeight="1" x14ac:dyDescent="0.3"/>
    <row r="28" spans="1:6" ht="25.5" customHeight="1" x14ac:dyDescent="0.3">
      <c r="A28" s="73" t="s">
        <v>50</v>
      </c>
      <c r="B28" s="73"/>
      <c r="C28" s="41" t="s">
        <v>49</v>
      </c>
      <c r="D28" s="10"/>
      <c r="E28" s="10">
        <v>110</v>
      </c>
      <c r="F28" s="10"/>
    </row>
    <row r="29" spans="1:6" ht="25.5" customHeight="1" x14ac:dyDescent="0.3">
      <c r="A29" s="73" t="s">
        <v>48</v>
      </c>
      <c r="B29" s="73"/>
      <c r="C29" s="41" t="s">
        <v>47</v>
      </c>
      <c r="D29" s="10"/>
      <c r="E29" s="10">
        <v>129</v>
      </c>
      <c r="F29" s="10"/>
    </row>
    <row r="30" spans="1:6" ht="0.75" customHeight="1" x14ac:dyDescent="0.3"/>
    <row r="31" spans="1:6" ht="25.5" customHeight="1" x14ac:dyDescent="0.3">
      <c r="A31" s="70" t="s">
        <v>207</v>
      </c>
      <c r="B31" s="70"/>
      <c r="C31" s="43" t="s">
        <v>206</v>
      </c>
      <c r="D31" s="31">
        <v>1231</v>
      </c>
      <c r="E31" s="31">
        <v>1231</v>
      </c>
      <c r="F31" s="31">
        <v>100</v>
      </c>
    </row>
    <row r="32" spans="1:6" ht="25.5" customHeight="1" x14ac:dyDescent="0.3">
      <c r="A32" s="74" t="s">
        <v>205</v>
      </c>
      <c r="B32" s="74"/>
      <c r="C32" s="44" t="s">
        <v>204</v>
      </c>
      <c r="D32" s="29">
        <v>1231</v>
      </c>
      <c r="E32" s="29">
        <v>1231</v>
      </c>
      <c r="F32" s="29">
        <v>100</v>
      </c>
    </row>
    <row r="33" spans="1:6" ht="25.5" customHeight="1" x14ac:dyDescent="0.3">
      <c r="A33" s="73" t="s">
        <v>94</v>
      </c>
      <c r="B33" s="73"/>
      <c r="C33" s="41" t="s">
        <v>93</v>
      </c>
      <c r="D33" s="10">
        <v>1231</v>
      </c>
      <c r="E33" s="10">
        <v>1231</v>
      </c>
      <c r="F33" s="10">
        <v>100</v>
      </c>
    </row>
    <row r="34" spans="1:6" ht="25.5" customHeight="1" x14ac:dyDescent="0.3">
      <c r="A34" s="73" t="s">
        <v>78</v>
      </c>
      <c r="B34" s="73"/>
      <c r="C34" s="41" t="s">
        <v>77</v>
      </c>
      <c r="D34" s="10"/>
      <c r="E34" s="10">
        <v>129.78</v>
      </c>
      <c r="F34" s="10"/>
    </row>
    <row r="35" spans="1:6" ht="25.5" customHeight="1" x14ac:dyDescent="0.3">
      <c r="A35" s="73" t="s">
        <v>70</v>
      </c>
      <c r="B35" s="73"/>
      <c r="C35" s="41" t="s">
        <v>69</v>
      </c>
      <c r="D35" s="10"/>
      <c r="E35" s="10">
        <v>1101.22</v>
      </c>
      <c r="F35" s="10"/>
    </row>
    <row r="36" spans="1:6" ht="0.75" customHeight="1" x14ac:dyDescent="0.3"/>
    <row r="37" spans="1:6" ht="25.5" customHeight="1" x14ac:dyDescent="0.3">
      <c r="A37" s="70" t="s">
        <v>203</v>
      </c>
      <c r="B37" s="70"/>
      <c r="C37" s="43" t="s">
        <v>202</v>
      </c>
      <c r="D37" s="31">
        <v>36618</v>
      </c>
      <c r="E37" s="31">
        <v>34336.68</v>
      </c>
      <c r="F37" s="31">
        <v>93.77</v>
      </c>
    </row>
    <row r="38" spans="1:6" ht="25.5" customHeight="1" x14ac:dyDescent="0.3">
      <c r="A38" s="74" t="s">
        <v>199</v>
      </c>
      <c r="B38" s="74"/>
      <c r="C38" s="44" t="s">
        <v>198</v>
      </c>
      <c r="D38" s="29">
        <v>35218</v>
      </c>
      <c r="E38" s="29">
        <v>32936.68</v>
      </c>
      <c r="F38" s="29">
        <v>93.52</v>
      </c>
    </row>
    <row r="39" spans="1:6" ht="25.5" customHeight="1" x14ac:dyDescent="0.3">
      <c r="A39" s="73" t="s">
        <v>94</v>
      </c>
      <c r="B39" s="73"/>
      <c r="C39" s="41" t="s">
        <v>93</v>
      </c>
      <c r="D39" s="10">
        <v>35175</v>
      </c>
      <c r="E39" s="10">
        <v>32894.199999999997</v>
      </c>
      <c r="F39" s="10">
        <v>93.52</v>
      </c>
    </row>
    <row r="40" spans="1:6" ht="25.5" customHeight="1" x14ac:dyDescent="0.3">
      <c r="A40" s="73" t="s">
        <v>90</v>
      </c>
      <c r="B40" s="73"/>
      <c r="C40" s="41" t="s">
        <v>89</v>
      </c>
      <c r="D40" s="10"/>
      <c r="E40" s="10">
        <v>2576.2399999999998</v>
      </c>
      <c r="F40" s="10"/>
    </row>
    <row r="41" spans="1:6" ht="25.5" customHeight="1" x14ac:dyDescent="0.3">
      <c r="A41" s="73" t="s">
        <v>84</v>
      </c>
      <c r="B41" s="73"/>
      <c r="C41" s="41" t="s">
        <v>83</v>
      </c>
      <c r="D41" s="10"/>
      <c r="E41" s="10">
        <v>1537.41</v>
      </c>
      <c r="F41" s="10"/>
    </row>
    <row r="42" spans="1:6" ht="0.75" customHeight="1" x14ac:dyDescent="0.3"/>
    <row r="43" spans="1:6" ht="25.5" customHeight="1" x14ac:dyDescent="0.3">
      <c r="A43" s="73" t="s">
        <v>82</v>
      </c>
      <c r="B43" s="73"/>
      <c r="C43" s="41" t="s">
        <v>81</v>
      </c>
      <c r="D43" s="10"/>
      <c r="E43" s="10">
        <v>631.08000000000004</v>
      </c>
      <c r="F43" s="10"/>
    </row>
    <row r="44" spans="1:6" ht="0.75" customHeight="1" x14ac:dyDescent="0.3"/>
    <row r="45" spans="1:6" ht="25.5" customHeight="1" x14ac:dyDescent="0.3">
      <c r="A45" s="73" t="s">
        <v>80</v>
      </c>
      <c r="B45" s="73"/>
      <c r="C45" s="41" t="s">
        <v>79</v>
      </c>
      <c r="D45" s="10"/>
      <c r="E45" s="10">
        <v>8438.3799999999992</v>
      </c>
      <c r="F45" s="10"/>
    </row>
    <row r="46" spans="1:6" ht="25.5" customHeight="1" x14ac:dyDescent="0.3">
      <c r="A46" s="73" t="s">
        <v>76</v>
      </c>
      <c r="B46" s="73"/>
      <c r="C46" s="41" t="s">
        <v>75</v>
      </c>
      <c r="D46" s="10"/>
      <c r="E46" s="10">
        <v>112.38</v>
      </c>
      <c r="F46" s="10"/>
    </row>
    <row r="47" spans="1:6" ht="0.75" customHeight="1" x14ac:dyDescent="0.3"/>
    <row r="48" spans="1:6" ht="25.5" customHeight="1" x14ac:dyDescent="0.3">
      <c r="A48" s="73" t="s">
        <v>72</v>
      </c>
      <c r="B48" s="73"/>
      <c r="C48" s="41" t="s">
        <v>71</v>
      </c>
      <c r="D48" s="10"/>
      <c r="E48" s="10">
        <v>13.52</v>
      </c>
      <c r="F48" s="10"/>
    </row>
    <row r="49" spans="1:6" ht="25.5" customHeight="1" x14ac:dyDescent="0.3">
      <c r="A49" s="73" t="s">
        <v>70</v>
      </c>
      <c r="B49" s="73"/>
      <c r="C49" s="41" t="s">
        <v>69</v>
      </c>
      <c r="D49" s="10"/>
      <c r="E49" s="10">
        <v>3977.28</v>
      </c>
      <c r="F49" s="10"/>
    </row>
    <row r="50" spans="1:6" ht="0.75" customHeight="1" x14ac:dyDescent="0.3"/>
    <row r="51" spans="1:6" ht="25.5" customHeight="1" x14ac:dyDescent="0.3">
      <c r="A51" s="73" t="s">
        <v>68</v>
      </c>
      <c r="B51" s="73"/>
      <c r="C51" s="41" t="s">
        <v>67</v>
      </c>
      <c r="D51" s="10"/>
      <c r="E51" s="10">
        <v>102</v>
      </c>
      <c r="F51" s="10"/>
    </row>
    <row r="52" spans="1:6" ht="25.5" customHeight="1" x14ac:dyDescent="0.3">
      <c r="A52" s="73" t="s">
        <v>64</v>
      </c>
      <c r="B52" s="73"/>
      <c r="C52" s="41" t="s">
        <v>63</v>
      </c>
      <c r="D52" s="10"/>
      <c r="E52" s="10">
        <v>1592.7</v>
      </c>
      <c r="F52" s="10"/>
    </row>
    <row r="53" spans="1:6" ht="0.75" customHeight="1" x14ac:dyDescent="0.3"/>
    <row r="54" spans="1:6" ht="25.5" customHeight="1" x14ac:dyDescent="0.3">
      <c r="A54" s="73" t="s">
        <v>62</v>
      </c>
      <c r="B54" s="73"/>
      <c r="C54" s="41" t="s">
        <v>61</v>
      </c>
      <c r="D54" s="10"/>
      <c r="E54" s="10">
        <v>6522.57</v>
      </c>
      <c r="F54" s="10"/>
    </row>
    <row r="55" spans="1:6" ht="25.5" customHeight="1" x14ac:dyDescent="0.3">
      <c r="A55" s="73" t="s">
        <v>60</v>
      </c>
      <c r="B55" s="73"/>
      <c r="C55" s="41" t="s">
        <v>59</v>
      </c>
      <c r="D55" s="10"/>
      <c r="E55" s="10">
        <v>1655.69</v>
      </c>
      <c r="F55" s="10"/>
    </row>
    <row r="56" spans="1:6" ht="0.75" customHeight="1" x14ac:dyDescent="0.3"/>
    <row r="57" spans="1:6" ht="25.5" customHeight="1" x14ac:dyDescent="0.3">
      <c r="A57" s="73" t="s">
        <v>58</v>
      </c>
      <c r="B57" s="73"/>
      <c r="C57" s="41" t="s">
        <v>57</v>
      </c>
      <c r="D57" s="10"/>
      <c r="E57" s="10">
        <v>1865.25</v>
      </c>
      <c r="F57" s="10"/>
    </row>
    <row r="58" spans="1:6" ht="0.75" customHeight="1" x14ac:dyDescent="0.3"/>
    <row r="59" spans="1:6" ht="25.5" customHeight="1" x14ac:dyDescent="0.3">
      <c r="A59" s="73" t="s">
        <v>52</v>
      </c>
      <c r="B59" s="73"/>
      <c r="C59" s="41" t="s">
        <v>51</v>
      </c>
      <c r="D59" s="10"/>
      <c r="E59" s="10">
        <v>1495.92</v>
      </c>
      <c r="F59" s="10"/>
    </row>
    <row r="60" spans="1:6" ht="25.5" customHeight="1" x14ac:dyDescent="0.3">
      <c r="A60" s="73" t="s">
        <v>50</v>
      </c>
      <c r="B60" s="73"/>
      <c r="C60" s="41" t="s">
        <v>49</v>
      </c>
      <c r="D60" s="10"/>
      <c r="E60" s="10">
        <v>720</v>
      </c>
      <c r="F60" s="10"/>
    </row>
    <row r="61" spans="1:6" ht="0.75" customHeight="1" x14ac:dyDescent="0.3"/>
    <row r="62" spans="1:6" ht="25.5" customHeight="1" x14ac:dyDescent="0.3">
      <c r="A62" s="73" t="s">
        <v>48</v>
      </c>
      <c r="B62" s="73"/>
      <c r="C62" s="41" t="s">
        <v>47</v>
      </c>
      <c r="D62" s="10"/>
      <c r="E62" s="10">
        <v>1653.78</v>
      </c>
      <c r="F62" s="10"/>
    </row>
    <row r="63" spans="1:6" ht="25.5" customHeight="1" x14ac:dyDescent="0.3">
      <c r="A63" s="73" t="s">
        <v>46</v>
      </c>
      <c r="B63" s="73"/>
      <c r="C63" s="41" t="s">
        <v>45</v>
      </c>
      <c r="D63" s="10">
        <v>43</v>
      </c>
      <c r="E63" s="10">
        <v>42.48</v>
      </c>
      <c r="F63" s="10">
        <v>98.79</v>
      </c>
    </row>
    <row r="64" spans="1:6" ht="25.5" customHeight="1" x14ac:dyDescent="0.3">
      <c r="A64" s="73" t="s">
        <v>42</v>
      </c>
      <c r="B64" s="73"/>
      <c r="C64" s="41" t="s">
        <v>41</v>
      </c>
      <c r="D64" s="10"/>
      <c r="E64" s="10">
        <v>42.48</v>
      </c>
      <c r="F64" s="10"/>
    </row>
    <row r="65" spans="1:6" ht="0.75" customHeight="1" x14ac:dyDescent="0.3"/>
    <row r="66" spans="1:6" ht="25.5" customHeight="1" x14ac:dyDescent="0.3">
      <c r="A66" s="74" t="s">
        <v>187</v>
      </c>
      <c r="B66" s="74"/>
      <c r="C66" s="44" t="s">
        <v>186</v>
      </c>
      <c r="D66" s="29">
        <v>1400</v>
      </c>
      <c r="E66" s="29">
        <v>1400</v>
      </c>
      <c r="F66" s="29">
        <v>100</v>
      </c>
    </row>
    <row r="67" spans="1:6" ht="25.5" customHeight="1" x14ac:dyDescent="0.3">
      <c r="A67" s="73" t="s">
        <v>52</v>
      </c>
      <c r="B67" s="73"/>
      <c r="C67" s="41" t="s">
        <v>51</v>
      </c>
      <c r="D67" s="10"/>
      <c r="E67" s="10">
        <v>1400</v>
      </c>
      <c r="F67" s="10"/>
    </row>
    <row r="68" spans="1:6" ht="25.5" customHeight="1" x14ac:dyDescent="0.3">
      <c r="A68" s="70" t="s">
        <v>201</v>
      </c>
      <c r="B68" s="70"/>
      <c r="C68" s="43" t="s">
        <v>200</v>
      </c>
      <c r="D68" s="31">
        <v>6273</v>
      </c>
      <c r="E68" s="31">
        <v>6270</v>
      </c>
      <c r="F68" s="31">
        <v>99.95</v>
      </c>
    </row>
    <row r="69" spans="1:6" ht="25.5" customHeight="1" x14ac:dyDescent="0.3">
      <c r="A69" s="74" t="s">
        <v>199</v>
      </c>
      <c r="B69" s="74"/>
      <c r="C69" s="44" t="s">
        <v>198</v>
      </c>
      <c r="D69" s="29">
        <v>5123</v>
      </c>
      <c r="E69" s="29">
        <v>5120</v>
      </c>
      <c r="F69" s="29">
        <v>99.94</v>
      </c>
    </row>
    <row r="70" spans="1:6" ht="25.5" customHeight="1" x14ac:dyDescent="0.3">
      <c r="A70" s="73" t="s">
        <v>94</v>
      </c>
      <c r="B70" s="73"/>
      <c r="C70" s="41" t="s">
        <v>93</v>
      </c>
      <c r="D70" s="10">
        <v>5123</v>
      </c>
      <c r="E70" s="10">
        <v>5120</v>
      </c>
      <c r="F70" s="10">
        <v>99.94</v>
      </c>
    </row>
    <row r="71" spans="1:6" ht="25.5" customHeight="1" x14ac:dyDescent="0.3">
      <c r="A71" s="73" t="s">
        <v>82</v>
      </c>
      <c r="B71" s="73"/>
      <c r="C71" s="41" t="s">
        <v>81</v>
      </c>
      <c r="D71" s="10"/>
      <c r="E71" s="10">
        <v>269.29000000000002</v>
      </c>
      <c r="F71" s="10"/>
    </row>
    <row r="72" spans="1:6" ht="0.75" customHeight="1" x14ac:dyDescent="0.3"/>
    <row r="73" spans="1:6" ht="25.5" customHeight="1" x14ac:dyDescent="0.3">
      <c r="A73" s="73" t="s">
        <v>62</v>
      </c>
      <c r="B73" s="73"/>
      <c r="C73" s="41" t="s">
        <v>61</v>
      </c>
      <c r="D73" s="10"/>
      <c r="E73" s="10">
        <v>2927.46</v>
      </c>
      <c r="F73" s="10"/>
    </row>
    <row r="74" spans="1:6" ht="0.75" customHeight="1" x14ac:dyDescent="0.3"/>
    <row r="75" spans="1:6" ht="25.5" customHeight="1" x14ac:dyDescent="0.3">
      <c r="A75" s="73" t="s">
        <v>58</v>
      </c>
      <c r="B75" s="73"/>
      <c r="C75" s="41" t="s">
        <v>57</v>
      </c>
      <c r="D75" s="10"/>
      <c r="E75" s="10">
        <v>26.39</v>
      </c>
      <c r="F75" s="10"/>
    </row>
    <row r="76" spans="1:6" ht="25.5" customHeight="1" x14ac:dyDescent="0.3">
      <c r="A76" s="73" t="s">
        <v>55</v>
      </c>
      <c r="B76" s="73"/>
      <c r="C76" s="41" t="s">
        <v>54</v>
      </c>
      <c r="D76" s="10"/>
      <c r="E76" s="10">
        <v>688.1</v>
      </c>
      <c r="F76" s="10"/>
    </row>
    <row r="77" spans="1:6" ht="0.75" customHeight="1" x14ac:dyDescent="0.3"/>
    <row r="78" spans="1:6" ht="25.5" customHeight="1" x14ac:dyDescent="0.3">
      <c r="A78" s="73" t="s">
        <v>52</v>
      </c>
      <c r="B78" s="73"/>
      <c r="C78" s="41" t="s">
        <v>51</v>
      </c>
      <c r="D78" s="10"/>
      <c r="E78" s="10">
        <v>1178.76</v>
      </c>
      <c r="F78" s="10"/>
    </row>
    <row r="79" spans="1:6" ht="25.5" customHeight="1" x14ac:dyDescent="0.3">
      <c r="A79" s="73" t="s">
        <v>48</v>
      </c>
      <c r="B79" s="73"/>
      <c r="C79" s="41" t="s">
        <v>47</v>
      </c>
      <c r="D79" s="10"/>
      <c r="E79" s="10">
        <v>30</v>
      </c>
      <c r="F79" s="10"/>
    </row>
    <row r="80" spans="1:6" ht="0.75" customHeight="1" x14ac:dyDescent="0.3"/>
    <row r="81" spans="1:6" ht="25.5" customHeight="1" x14ac:dyDescent="0.3">
      <c r="A81" s="74" t="s">
        <v>187</v>
      </c>
      <c r="B81" s="74"/>
      <c r="C81" s="44" t="s">
        <v>186</v>
      </c>
      <c r="D81" s="29">
        <v>800</v>
      </c>
      <c r="E81" s="29">
        <v>800</v>
      </c>
      <c r="F81" s="29">
        <v>100</v>
      </c>
    </row>
    <row r="82" spans="1:6" ht="25.5" customHeight="1" x14ac:dyDescent="0.3">
      <c r="A82" s="73" t="s">
        <v>48</v>
      </c>
      <c r="B82" s="73"/>
      <c r="C82" s="41" t="s">
        <v>47</v>
      </c>
      <c r="D82" s="10"/>
      <c r="E82" s="10">
        <v>800</v>
      </c>
      <c r="F82" s="10"/>
    </row>
    <row r="83" spans="1:6" ht="25.5" customHeight="1" x14ac:dyDescent="0.3">
      <c r="A83" s="74" t="s">
        <v>197</v>
      </c>
      <c r="B83" s="74"/>
      <c r="C83" s="44" t="s">
        <v>196</v>
      </c>
      <c r="D83" s="29">
        <v>350</v>
      </c>
      <c r="E83" s="29">
        <v>350</v>
      </c>
      <c r="F83" s="29">
        <v>100</v>
      </c>
    </row>
    <row r="84" spans="1:6" ht="25.5" customHeight="1" x14ac:dyDescent="0.3">
      <c r="A84" s="73" t="s">
        <v>48</v>
      </c>
      <c r="B84" s="73"/>
      <c r="C84" s="41" t="s">
        <v>47</v>
      </c>
      <c r="D84" s="10"/>
      <c r="E84" s="10">
        <v>350</v>
      </c>
      <c r="F84" s="10"/>
    </row>
    <row r="85" spans="1:6" ht="0.75" customHeight="1" x14ac:dyDescent="0.3"/>
    <row r="86" spans="1:6" ht="33" customHeight="1" x14ac:dyDescent="0.3">
      <c r="A86" s="70" t="s">
        <v>195</v>
      </c>
      <c r="B86" s="70"/>
      <c r="C86" s="43" t="s">
        <v>194</v>
      </c>
      <c r="D86" s="31">
        <v>275</v>
      </c>
      <c r="E86" s="31">
        <v>274.58</v>
      </c>
      <c r="F86" s="31">
        <v>99.85</v>
      </c>
    </row>
    <row r="87" spans="1:6" ht="25.5" customHeight="1" x14ac:dyDescent="0.3">
      <c r="A87" s="74" t="s">
        <v>187</v>
      </c>
      <c r="B87" s="74"/>
      <c r="C87" s="44" t="s">
        <v>186</v>
      </c>
      <c r="D87" s="29">
        <v>275</v>
      </c>
      <c r="E87" s="29">
        <v>274.58</v>
      </c>
      <c r="F87" s="29">
        <v>99.85</v>
      </c>
    </row>
    <row r="88" spans="1:6" ht="25.5" customHeight="1" x14ac:dyDescent="0.3">
      <c r="A88" s="73" t="s">
        <v>40</v>
      </c>
      <c r="B88" s="73"/>
      <c r="C88" s="41" t="s">
        <v>39</v>
      </c>
      <c r="D88" s="10">
        <v>275</v>
      </c>
      <c r="E88" s="10">
        <v>274.58</v>
      </c>
      <c r="F88" s="10">
        <v>99.85</v>
      </c>
    </row>
    <row r="89" spans="1:6" ht="25.5" customHeight="1" x14ac:dyDescent="0.3">
      <c r="A89" s="73" t="s">
        <v>36</v>
      </c>
      <c r="B89" s="73"/>
      <c r="C89" s="41" t="s">
        <v>35</v>
      </c>
      <c r="D89" s="10"/>
      <c r="E89" s="10">
        <v>274.58</v>
      </c>
      <c r="F89" s="10"/>
    </row>
    <row r="90" spans="1:6" ht="25.5" customHeight="1" x14ac:dyDescent="0.3">
      <c r="A90" s="70" t="s">
        <v>193</v>
      </c>
      <c r="B90" s="70"/>
      <c r="C90" s="43" t="s">
        <v>192</v>
      </c>
      <c r="D90" s="31">
        <v>488311</v>
      </c>
      <c r="E90" s="31">
        <v>488309.11</v>
      </c>
      <c r="F90" s="31">
        <v>100</v>
      </c>
    </row>
    <row r="91" spans="1:6" ht="25.5" customHeight="1" x14ac:dyDescent="0.3">
      <c r="A91" s="70" t="s">
        <v>187</v>
      </c>
      <c r="B91" s="70"/>
      <c r="C91" s="43" t="s">
        <v>186</v>
      </c>
      <c r="D91" s="31">
        <v>488311</v>
      </c>
      <c r="E91" s="31">
        <v>488309.11</v>
      </c>
      <c r="F91" s="31">
        <v>100</v>
      </c>
    </row>
    <row r="92" spans="1:6" ht="25.5" customHeight="1" x14ac:dyDescent="0.3">
      <c r="A92" s="70" t="s">
        <v>191</v>
      </c>
      <c r="B92" s="70"/>
      <c r="C92" s="43" t="s">
        <v>190</v>
      </c>
      <c r="D92" s="31">
        <v>488311</v>
      </c>
      <c r="E92" s="31">
        <v>488309.11</v>
      </c>
      <c r="F92" s="31">
        <v>100</v>
      </c>
    </row>
    <row r="93" spans="1:6" ht="25.5" customHeight="1" x14ac:dyDescent="0.3">
      <c r="A93" s="70" t="s">
        <v>189</v>
      </c>
      <c r="B93" s="70"/>
      <c r="C93" s="43" t="s">
        <v>188</v>
      </c>
      <c r="D93" s="31">
        <v>488311</v>
      </c>
      <c r="E93" s="31">
        <v>488309.11</v>
      </c>
      <c r="F93" s="31">
        <v>100</v>
      </c>
    </row>
    <row r="94" spans="1:6" ht="25.5" customHeight="1" x14ac:dyDescent="0.3">
      <c r="A94" s="74" t="s">
        <v>187</v>
      </c>
      <c r="B94" s="74"/>
      <c r="C94" s="44" t="s">
        <v>186</v>
      </c>
      <c r="D94" s="29">
        <v>488311</v>
      </c>
      <c r="E94" s="29">
        <v>488309.11</v>
      </c>
      <c r="F94" s="29">
        <v>100</v>
      </c>
    </row>
    <row r="95" spans="1:6" ht="25.5" customHeight="1" x14ac:dyDescent="0.3">
      <c r="A95" s="73" t="s">
        <v>109</v>
      </c>
      <c r="B95" s="73"/>
      <c r="C95" s="41" t="s">
        <v>108</v>
      </c>
      <c r="D95" s="10">
        <v>430951</v>
      </c>
      <c r="E95" s="10">
        <v>430949.43</v>
      </c>
      <c r="F95" s="10">
        <v>100</v>
      </c>
    </row>
    <row r="96" spans="1:6" ht="25.5" customHeight="1" x14ac:dyDescent="0.3">
      <c r="A96" s="73" t="s">
        <v>105</v>
      </c>
      <c r="B96" s="73"/>
      <c r="C96" s="41" t="s">
        <v>104</v>
      </c>
      <c r="D96" s="10"/>
      <c r="E96" s="10">
        <v>347389.12</v>
      </c>
      <c r="F96" s="10"/>
    </row>
    <row r="97" spans="1:6" ht="0.75" customHeight="1" x14ac:dyDescent="0.3"/>
    <row r="98" spans="1:6" ht="25.5" customHeight="1" x14ac:dyDescent="0.3">
      <c r="A98" s="73" t="s">
        <v>103</v>
      </c>
      <c r="B98" s="73"/>
      <c r="C98" s="41" t="s">
        <v>102</v>
      </c>
      <c r="D98" s="10"/>
      <c r="E98" s="10">
        <v>11636.6</v>
      </c>
      <c r="F98" s="10"/>
    </row>
    <row r="99" spans="1:6" ht="25.5" customHeight="1" x14ac:dyDescent="0.3">
      <c r="A99" s="73" t="s">
        <v>100</v>
      </c>
      <c r="B99" s="73"/>
      <c r="C99" s="41" t="s">
        <v>99</v>
      </c>
      <c r="D99" s="10"/>
      <c r="E99" s="10">
        <v>12684.41</v>
      </c>
      <c r="F99" s="10"/>
    </row>
    <row r="100" spans="1:6" ht="0.75" customHeight="1" x14ac:dyDescent="0.3"/>
    <row r="101" spans="1:6" ht="25.5" customHeight="1" x14ac:dyDescent="0.3">
      <c r="A101" s="73" t="s">
        <v>96</v>
      </c>
      <c r="B101" s="73"/>
      <c r="C101" s="41" t="s">
        <v>95</v>
      </c>
      <c r="D101" s="10"/>
      <c r="E101" s="10">
        <v>59239.3</v>
      </c>
      <c r="F101" s="10"/>
    </row>
    <row r="102" spans="1:6" ht="25.5" customHeight="1" x14ac:dyDescent="0.3">
      <c r="A102" s="73" t="s">
        <v>94</v>
      </c>
      <c r="B102" s="73"/>
      <c r="C102" s="41" t="s">
        <v>93</v>
      </c>
      <c r="D102" s="10">
        <v>57360</v>
      </c>
      <c r="E102" s="10">
        <v>57359.68</v>
      </c>
      <c r="F102" s="10">
        <v>100</v>
      </c>
    </row>
    <row r="103" spans="1:6" ht="25.5" customHeight="1" x14ac:dyDescent="0.3">
      <c r="A103" s="73" t="s">
        <v>88</v>
      </c>
      <c r="B103" s="73"/>
      <c r="C103" s="41" t="s">
        <v>87</v>
      </c>
      <c r="D103" s="10"/>
      <c r="E103" s="10">
        <v>30477.11</v>
      </c>
      <c r="F103" s="10"/>
    </row>
    <row r="104" spans="1:6" ht="0.75" customHeight="1" x14ac:dyDescent="0.3"/>
    <row r="105" spans="1:6" ht="25.5" customHeight="1" x14ac:dyDescent="0.3">
      <c r="A105" s="73" t="s">
        <v>62</v>
      </c>
      <c r="B105" s="73"/>
      <c r="C105" s="41" t="s">
        <v>61</v>
      </c>
      <c r="D105" s="10"/>
      <c r="E105" s="10">
        <v>26882.57</v>
      </c>
      <c r="F105" s="10"/>
    </row>
  </sheetData>
  <mergeCells count="80">
    <mergeCell ref="A93:B93"/>
    <mergeCell ref="A94:B94"/>
    <mergeCell ref="A95:B95"/>
    <mergeCell ref="A96:B96"/>
    <mergeCell ref="A98:B98"/>
    <mergeCell ref="A99:B99"/>
    <mergeCell ref="A101:B101"/>
    <mergeCell ref="A102:B102"/>
    <mergeCell ref="A103:B103"/>
    <mergeCell ref="A105:B105"/>
    <mergeCell ref="A82:B82"/>
    <mergeCell ref="A83:B83"/>
    <mergeCell ref="A84:B84"/>
    <mergeCell ref="A86:B86"/>
    <mergeCell ref="A87:B87"/>
    <mergeCell ref="A88:B88"/>
    <mergeCell ref="A89:B89"/>
    <mergeCell ref="A90:B90"/>
    <mergeCell ref="A91:B91"/>
    <mergeCell ref="A92:B92"/>
    <mergeCell ref="A68:B68"/>
    <mergeCell ref="A69:B69"/>
    <mergeCell ref="A70:B70"/>
    <mergeCell ref="A71:B71"/>
    <mergeCell ref="A73:B73"/>
    <mergeCell ref="A75:B75"/>
    <mergeCell ref="A76:B76"/>
    <mergeCell ref="A78:B78"/>
    <mergeCell ref="A79:B79"/>
    <mergeCell ref="A81:B81"/>
    <mergeCell ref="A54:B54"/>
    <mergeCell ref="A55:B55"/>
    <mergeCell ref="A57:B57"/>
    <mergeCell ref="A59:B59"/>
    <mergeCell ref="A60:B60"/>
    <mergeCell ref="A62:B62"/>
    <mergeCell ref="A63:B63"/>
    <mergeCell ref="A64:B64"/>
    <mergeCell ref="A66:B66"/>
    <mergeCell ref="A67:B67"/>
    <mergeCell ref="A39:B39"/>
    <mergeCell ref="A40:B40"/>
    <mergeCell ref="A41:B41"/>
    <mergeCell ref="A43:B43"/>
    <mergeCell ref="A45:B45"/>
    <mergeCell ref="A46:B46"/>
    <mergeCell ref="A48:B48"/>
    <mergeCell ref="A49:B49"/>
    <mergeCell ref="A51:B51"/>
    <mergeCell ref="A52:B52"/>
    <mergeCell ref="A26:B26"/>
    <mergeCell ref="A28:B28"/>
    <mergeCell ref="A29:B29"/>
    <mergeCell ref="A31:B31"/>
    <mergeCell ref="A32:B32"/>
    <mergeCell ref="A33:B33"/>
    <mergeCell ref="A34:B34"/>
    <mergeCell ref="A35:B35"/>
    <mergeCell ref="A37:B37"/>
    <mergeCell ref="A38:B38"/>
    <mergeCell ref="A12:B12"/>
    <mergeCell ref="A13:B13"/>
    <mergeCell ref="A14:B14"/>
    <mergeCell ref="A15:B15"/>
    <mergeCell ref="A17:B17"/>
    <mergeCell ref="A18:B18"/>
    <mergeCell ref="A20:B20"/>
    <mergeCell ref="A21:B21"/>
    <mergeCell ref="A23:B23"/>
    <mergeCell ref="A24:B24"/>
    <mergeCell ref="B1:G1"/>
    <mergeCell ref="A3:C3"/>
    <mergeCell ref="A4:C4"/>
    <mergeCell ref="A5:C5"/>
    <mergeCell ref="A6:B6"/>
    <mergeCell ref="A7:B7"/>
    <mergeCell ref="A8:B8"/>
    <mergeCell ref="A9:B9"/>
    <mergeCell ref="A10:B10"/>
    <mergeCell ref="A11:B11"/>
  </mergeCells>
  <pageMargins left="0.77165353298187256" right="0.59055119752883911" top="0.59055119752883911" bottom="0.59055119752883911" header="0.3" footer="0.3"/>
  <pageSetup paperSize="9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Sažetak</vt:lpstr>
      <vt:lpstr>Račun prihoda i rashoda</vt:lpstr>
      <vt:lpstr>P. i R. prema izvorima financ.</vt:lpstr>
      <vt:lpstr>Rashodi prema funk. klas.</vt:lpstr>
      <vt:lpstr>Rač. finan.prema ekonomskoj kl.</vt:lpstr>
      <vt:lpstr>Rač. finan.prema  izvorima</vt:lpstr>
      <vt:lpstr>preneseni višakmanjak</vt:lpstr>
      <vt:lpstr>Programska klasif.</vt:lpstr>
      <vt:lpstr>List3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skola121</dc:creator>
  <cp:lastModifiedBy>Windows korisnik</cp:lastModifiedBy>
  <dcterms:created xsi:type="dcterms:W3CDTF">2025-03-15T18:51:38Z</dcterms:created>
  <dcterms:modified xsi:type="dcterms:W3CDTF">2025-03-20T21:04:09Z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